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Data pack" sheetId="2" state="visible" r:id="rId4"/>
    <sheet name="Contracts" sheetId="3" state="visible" r:id="rId5"/>
    <sheet name="Sites" sheetId="4" state="visible" r:id="rId6"/>
    <sheet name="Renewals" sheetId="5" state="visible" r:id="rId7"/>
  </sheets>
  <definedNames>
    <definedName function="false" hidden="false" localSheetId="2" name="_xlnm.Print_Titles" vbProcedure="false">Contracts!$3:$3</definedName>
    <definedName function="false" hidden="true" localSheetId="2" name="_xlnm._FilterDatabase" vbProcedure="false">Contracts!$A$3:$P$44</definedName>
    <definedName function="false" hidden="false" localSheetId="1" name="_xlnm.Print_Titles" vbProcedure="false">'Data pack'!$3:$3</definedName>
    <definedName function="false" hidden="true" localSheetId="1" name="_xlnm._FilterDatabase" vbProcedure="false">'Data pack'!$A$3:$M$92</definedName>
    <definedName function="false" hidden="false" localSheetId="4" name="_xlnm.Print_Titles" vbProcedure="false">Renewals!$3:$3</definedName>
    <definedName function="false" hidden="true" localSheetId="4" name="_xlnm._FilterDatabase" vbProcedure="false">Renewals!$A$3:$L$44</definedName>
    <definedName function="false" hidden="false" localSheetId="3" name="_xlnm.Print_Titles" vbProcedure="false">Sites!$3:$3</definedName>
    <definedName function="false" hidden="true" localSheetId="3" name="_xlnm._FilterDatabase" vbProcedure="false">Sites!$A$3:$L$104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<sst xmlns="http://schemas.openxmlformats.org/spreadsheetml/2006/main" count="833" uniqueCount="364">
  <si>
    <t xml:space="preserve">Bid data pack</t>
  </si>
  <si>
    <t xml:space="preserve">A single place for the figures, documents and renewal dates that tenders ask for. Free template from BidMate (bid-mate.co.uk).</t>
  </si>
  <si>
    <t xml:space="preserve">How to use it</t>
  </si>
  <si>
    <t xml:space="preserve">1. Start with the Core group on the Data pack sheet. Fill in the yellow cells: the figure, the date it applies to, and where the evidence is kept.</t>
  </si>
  <si>
    <t xml:space="preserve">2. Write how each figure is calculated in the definition column, so every bid uses the same number.</t>
  </si>
  <si>
    <t xml:space="preserve">3. Enter your contracts on the Contracts sheet and your locations on the Sites sheet. The contract and site figures on the Data pack sheet fill in from them.</t>
  </si>
  <si>
    <t xml:space="preserve">4. Enter insurance, accreditations, policies and plans on the Renewals sheet, with their expiry or review dates.</t>
  </si>
  <si>
    <t xml:space="preserve">5. Overwrite the suggested owner, source and review period (blue text) with your own.</t>
  </si>
  <si>
    <t xml:space="preserve">6. Review the pack monthly. Work through anything marked Overdue, Due soon or Expired first.</t>
  </si>
  <si>
    <t xml:space="preserve">You do not need to complete every line. The Core group comes up in almost every selection questionnaire. The other groups depend on the sector and the buyer.</t>
  </si>
  <si>
    <t xml:space="preserve">Colour key</t>
  </si>
  <si>
    <t xml:space="preserve">Yellow cell: fill this in</t>
  </si>
  <si>
    <t xml:space="preserve">Blue text: a suggestion you can overwrite</t>
  </si>
  <si>
    <t xml:space="preserve">Black text: calculates automatically, so do not type over it</t>
  </si>
  <si>
    <t xml:space="preserve">At a glance</t>
  </si>
  <si>
    <t xml:space="preserve">Data pack lines in total</t>
  </si>
  <si>
    <t xml:space="preserve">Data pack lines not yet filled in</t>
  </si>
  <si>
    <t xml:space="preserve">Data pack lines overdue for review</t>
  </si>
  <si>
    <t xml:space="preserve">Data pack lines due for review in the next 30 days</t>
  </si>
  <si>
    <t xml:space="preserve">Documents expired</t>
  </si>
  <si>
    <t xml:space="preserve">Documents expiring in the next 60 days</t>
  </si>
  <si>
    <t xml:space="preserve">Live contracts</t>
  </si>
  <si>
    <t xml:space="preserve">Notes</t>
  </si>
  <si>
    <t xml:space="preserve">The grey example row at the top of each sheet shows the expected format. Delete it once you have seen how it works.</t>
  </si>
  <si>
    <t xml:space="preserve">Review periods are suggestions. Change them to match how often each figure changes in your business.</t>
  </si>
  <si>
    <t xml:space="preserve">Check every figure against your own records before using it in a bid.</t>
  </si>
  <si>
    <t xml:space="preserve">Lines set to On change never turn overdue, so update them whenever the detail changes.</t>
  </si>
  <si>
    <t xml:space="preserve">Fill in the yellow cells. Blue text is a suggestion you can overwrite. Black cells calculate, so leave them alone.</t>
  </si>
  <si>
    <t xml:space="preserve">Group</t>
  </si>
  <si>
    <t xml:space="preserve">Category</t>
  </si>
  <si>
    <t xml:space="preserve">Item</t>
  </si>
  <si>
    <t xml:space="preserve">Current figure or answer</t>
  </si>
  <si>
    <t xml:space="preserve">As at date</t>
  </si>
  <si>
    <t xml:space="preserve">How it is calculated or defined</t>
  </si>
  <si>
    <t xml:space="preserve">Owner</t>
  </si>
  <si>
    <t xml:space="preserve">Source</t>
  </si>
  <si>
    <t xml:space="preserve">Review</t>
  </si>
  <si>
    <t xml:space="preserve">Next review due</t>
  </si>
  <si>
    <t xml:space="preserve">Status</t>
  </si>
  <si>
    <t xml:space="preserve">Where the evidence is kept</t>
  </si>
  <si>
    <t xml:space="preserve">Example</t>
  </si>
  <si>
    <t xml:space="preserve">Financial</t>
  </si>
  <si>
    <t xml:space="preserve">Turnover, latest financial year (example row)</t>
  </si>
  <si>
    <t xml:space="preserve">Total sales excluding VAT, as shown in the filed accounts</t>
  </si>
  <si>
    <t xml:space="preserve">Finance</t>
  </si>
  <si>
    <t xml:space="preserve">Accounting system</t>
  </si>
  <si>
    <t xml:space="preserve">Annually</t>
  </si>
  <si>
    <t xml:space="preserve">Finance shared drive / Accounts 2026.pdf</t>
  </si>
  <si>
    <t xml:space="preserve">Delete this row once you have seen how it works</t>
  </si>
  <si>
    <t xml:space="preserve">Core</t>
  </si>
  <si>
    <t xml:space="preserve">Company details</t>
  </si>
  <si>
    <t xml:space="preserve">Registered company name</t>
  </si>
  <si>
    <t xml:space="preserve">Exactly as shown at Companies House</t>
  </si>
  <si>
    <t xml:space="preserve">Directors</t>
  </si>
  <si>
    <t xml:space="preserve">Companies House</t>
  </si>
  <si>
    <t xml:space="preserve">On change</t>
  </si>
  <si>
    <t xml:space="preserve">Company registration number</t>
  </si>
  <si>
    <t xml:space="preserve">Head office address</t>
  </si>
  <si>
    <t xml:space="preserve">Full address and postcode. Say if the registered office at Companies House is different. List every other site on the Sites sheet</t>
  </si>
  <si>
    <t xml:space="preserve">Operations</t>
  </si>
  <si>
    <t xml:space="preserve">Internal records</t>
  </si>
  <si>
    <t xml:space="preserve">VAT registration number</t>
  </si>
  <si>
    <t xml:space="preserve">Date established and years trading</t>
  </si>
  <si>
    <t xml:space="preserve">Date of incorporation. Note if the business traded earlier in another form</t>
  </si>
  <si>
    <t xml:space="preserve">Directors and persons with significant control</t>
  </si>
  <si>
    <t xml:space="preserve">Names and roles as shown at Companies House</t>
  </si>
  <si>
    <t xml:space="preserve">Quarterly</t>
  </si>
  <si>
    <t xml:space="preserve">Parent or group structure</t>
  </si>
  <si>
    <t xml:space="preserve">Parent, subsidiaries, and which entity would sign the contract</t>
  </si>
  <si>
    <t xml:space="preserve">Bid contact and authorised signatory</t>
  </si>
  <si>
    <t xml:space="preserve">Name, role, email and phone</t>
  </si>
  <si>
    <t xml:space="preserve">Turnover, latest financial year</t>
  </si>
  <si>
    <t xml:space="preserve">Turnover, previous year</t>
  </si>
  <si>
    <t xml:space="preserve">As above</t>
  </si>
  <si>
    <t xml:space="preserve">Turnover, the year before that</t>
  </si>
  <si>
    <t xml:space="preserve">Latest filed accounts, year end date</t>
  </si>
  <si>
    <t xml:space="preserve">Date of the most recent accounts filed at Companies House</t>
  </si>
  <si>
    <t xml:space="preserve">People</t>
  </si>
  <si>
    <t xml:space="preserve">Total employees (headcount)</t>
  </si>
  <si>
    <t xml:space="preserve">People on the payroll at the as-at date. State whether directors and part-time staff are included</t>
  </si>
  <si>
    <t xml:space="preserve">HR</t>
  </si>
  <si>
    <t xml:space="preserve">HR or payroll system</t>
  </si>
  <si>
    <t xml:space="preserve">Monthly</t>
  </si>
  <si>
    <t xml:space="preserve">Full-time equivalents (FTE)</t>
  </si>
  <si>
    <t xml:space="preserve">Total contracted hours divided by full-time hours</t>
  </si>
  <si>
    <t xml:space="preserve">Sites and headcount by site</t>
  </si>
  <si>
    <t xml:space="preserve">Calculated from the Sites sheet. List every location there, including the head office</t>
  </si>
  <si>
    <t xml:space="preserve">Sites sheet (calculated)</t>
  </si>
  <si>
    <t xml:space="preserve">Headcount by role or function</t>
  </si>
  <si>
    <t xml:space="preserve">For example delivery, management and support</t>
  </si>
  <si>
    <t xml:space="preserve">Organisation chart, date last updated</t>
  </si>
  <si>
    <t xml:space="preserve">Names, roles and reporting lines, showing who would lead a new contract</t>
  </si>
  <si>
    <t xml:space="preserve">HR system</t>
  </si>
  <si>
    <t xml:space="preserve">Contract lead and deputy for new work</t>
  </si>
  <si>
    <t xml:space="preserve">The named people who would run a new contract</t>
  </si>
  <si>
    <t xml:space="preserve">Key staff CVs, date last updated</t>
  </si>
  <si>
    <t xml:space="preserve">One current CV for each named delivery lead, matching the organisation chart</t>
  </si>
  <si>
    <t xml:space="preserve">Contract experience (calculated from the Contracts sheet)</t>
  </si>
  <si>
    <t xml:space="preserve">Live contracts, number</t>
  </si>
  <si>
    <t xml:space="preserve">Contracts with no end date or an end date in the future</t>
  </si>
  <si>
    <t xml:space="preserve">Contracts sheet (calculated)</t>
  </si>
  <si>
    <t xml:space="preserve">Live contracts, total value</t>
  </si>
  <si>
    <t xml:space="preserve">Sum of total value for live contracts</t>
  </si>
  <si>
    <t xml:space="preserve">Contracts completed in the last three years, number</t>
  </si>
  <si>
    <t xml:space="preserve">Contracts with an end date in the last 36 months</t>
  </si>
  <si>
    <t xml:space="preserve">Largest contract delivered, total value</t>
  </si>
  <si>
    <t xml:space="preserve">Highest total value on the Contracts sheet</t>
  </si>
  <si>
    <t xml:space="preserve">Performance and workforce</t>
  </si>
  <si>
    <t xml:space="preserve">Workforce</t>
  </si>
  <si>
    <t xml:space="preserve">Staff turnover rate, latest 12 months</t>
  </si>
  <si>
    <t xml:space="preserve">Leavers in the 12 months to the as-at date divided by average headcount over the same period</t>
  </si>
  <si>
    <t xml:space="preserve">Staff turnover rate, previous 12 months</t>
  </si>
  <si>
    <t xml:space="preserve">Same calculation for the 12 months before the latest period</t>
  </si>
  <si>
    <t xml:space="preserve">Staff turnover rate, the 12 months before that</t>
  </si>
  <si>
    <t xml:space="preserve">Same calculation again. Leave blank if the business has not traded for three years</t>
  </si>
  <si>
    <t xml:space="preserve">Staff retention, share with two or more years' service</t>
  </si>
  <si>
    <t xml:space="preserve">Employees with at least two years' continuous service divided by headcount</t>
  </si>
  <si>
    <t xml:space="preserve">Average length of service</t>
  </si>
  <si>
    <t xml:space="preserve">In years, across all employees</t>
  </si>
  <si>
    <t xml:space="preserve">Sickness absence rate, last 12 months</t>
  </si>
  <si>
    <t xml:space="preserve">Days lost to sickness divided by days available to work</t>
  </si>
  <si>
    <t xml:space="preserve">Training hours or spend per employee</t>
  </si>
  <si>
    <t xml:space="preserve">State which, and the period covered</t>
  </si>
  <si>
    <t xml:space="preserve">Training records</t>
  </si>
  <si>
    <t xml:space="preserve">Staff with the qualification the work requires</t>
  </si>
  <si>
    <t xml:space="preserve">Share of delivery staff with the relevant professional qualification</t>
  </si>
  <si>
    <t xml:space="preserve">Apprentices and trainees in post</t>
  </si>
  <si>
    <t xml:space="preserve">Staff survey or engagement result</t>
  </si>
  <si>
    <t xml:space="preserve">Score, response rate and date of the survey</t>
  </si>
  <si>
    <t xml:space="preserve">Survey report</t>
  </si>
  <si>
    <t xml:space="preserve">Workforce diversity summary</t>
  </si>
  <si>
    <t xml:space="preserve">Gender, ethnicity, age and disability split, and how the data was collected</t>
  </si>
  <si>
    <t xml:space="preserve">Real Living Wage status</t>
  </si>
  <si>
    <t xml:space="preserve">Accredited employer, pays at or above the rate, or neither</t>
  </si>
  <si>
    <t xml:space="preserve">Payroll</t>
  </si>
  <si>
    <t xml:space="preserve">Use of agency or temporary staff</t>
  </si>
  <si>
    <t xml:space="preserve">Share of delivery hours covered by agency or temporary staff</t>
  </si>
  <si>
    <t xml:space="preserve">Contract performance</t>
  </si>
  <si>
    <t xml:space="preserve">KPIs met across live contracts</t>
  </si>
  <si>
    <t xml:space="preserve">Share of KPIs achieved in the last 12 months across all live contracts</t>
  </si>
  <si>
    <t xml:space="preserve">Contract performance reports</t>
  </si>
  <si>
    <t xml:space="preserve">Customer satisfaction score</t>
  </si>
  <si>
    <t xml:space="preserve">Score, survey method, response rate and period</t>
  </si>
  <si>
    <t xml:space="preserve">Survey or contract reports</t>
  </si>
  <si>
    <t xml:space="preserve">Complaints received, last 12 months</t>
  </si>
  <si>
    <t xml:space="preserve">Complaints log</t>
  </si>
  <si>
    <t xml:space="preserve">Average complaint resolution time</t>
  </si>
  <si>
    <t xml:space="preserve">Working days from receipt to resolution</t>
  </si>
  <si>
    <t xml:space="preserve">Contracts renewed or extended, last three years</t>
  </si>
  <si>
    <t xml:space="preserve">Number extended or re-awarded</t>
  </si>
  <si>
    <t xml:space="preserve">Contracts sheet</t>
  </si>
  <si>
    <t xml:space="preserve">Contracts ended early, last five years</t>
  </si>
  <si>
    <t xml:space="preserve">Number, and reason for each, whether ended by the buyer or by you</t>
  </si>
  <si>
    <t xml:space="preserve">Service credits or penalties, last 12 months</t>
  </si>
  <si>
    <t xml:space="preserve">Number and total value</t>
  </si>
  <si>
    <t xml:space="preserve">Share of turnover from public sector clients</t>
  </si>
  <si>
    <t xml:space="preserve">Public sector turnover divided by total turnover, latest year</t>
  </si>
  <si>
    <t xml:space="preserve">Awards or external recognition</t>
  </si>
  <si>
    <t xml:space="preserve">Name, awarding body and year</t>
  </si>
  <si>
    <t xml:space="preserve">Health and safety</t>
  </si>
  <si>
    <t xml:space="preserve">Accident incident rate, last 12 months</t>
  </si>
  <si>
    <t xml:space="preserve">State the basis, for example accidents per 100,000 hours worked</t>
  </si>
  <si>
    <t xml:space="preserve">Incident log</t>
  </si>
  <si>
    <t xml:space="preserve">RIDDOR-reportable incidents, last three years</t>
  </si>
  <si>
    <t xml:space="preserve">Number per year</t>
  </si>
  <si>
    <t xml:space="preserve">Enforcement notices or prosecutions, last five years</t>
  </si>
  <si>
    <t xml:space="preserve">Health and safety or environmental. Record 'none' if none</t>
  </si>
  <si>
    <t xml:space="preserve">Supply chain</t>
  </si>
  <si>
    <t xml:space="preserve">Main subcontractors and what they deliver</t>
  </si>
  <si>
    <t xml:space="preserve">Supplier list</t>
  </si>
  <si>
    <t xml:space="preserve">Share of spend with small businesses</t>
  </si>
  <si>
    <t xml:space="preserve">Spend with businesses under 250 staff divided by total spend</t>
  </si>
  <si>
    <t xml:space="preserve">Share of spend with local suppliers</t>
  </si>
  <si>
    <t xml:space="preserve">Define 'local' (for example within 30 miles, or the county) and use it every time</t>
  </si>
  <si>
    <t xml:space="preserve">Average days to pay suppliers</t>
  </si>
  <si>
    <t xml:space="preserve">Invoice date to payment date, averaged over the last 12 months</t>
  </si>
  <si>
    <t xml:space="preserve">Social value</t>
  </si>
  <si>
    <t xml:space="preserve">Employees living in the local area</t>
  </si>
  <si>
    <t xml:space="preserve">Share living within the area you define, for example the county</t>
  </si>
  <si>
    <t xml:space="preserve">Apprenticeships started, last 12 months</t>
  </si>
  <si>
    <t xml:space="preserve">Work placements offered, last 12 months</t>
  </si>
  <si>
    <t xml:space="preserve">Roles filled from priority groups, last 12 months</t>
  </si>
  <si>
    <t xml:space="preserve">For example long-term unemployed, care leavers, veterans</t>
  </si>
  <si>
    <t xml:space="preserve">Volunteering hours, last 12 months</t>
  </si>
  <si>
    <t xml:space="preserve">Volunteering log</t>
  </si>
  <si>
    <t xml:space="preserve">Charitable and community donations, last 12 months</t>
  </si>
  <si>
    <t xml:space="preserve">Cash value, and the value of time or goods given</t>
  </si>
  <si>
    <t xml:space="preserve">Financial (quality questions)</t>
  </si>
  <si>
    <t xml:space="preserve">Net assets, latest accounts</t>
  </si>
  <si>
    <t xml:space="preserve">Filed accounts</t>
  </si>
  <si>
    <t xml:space="preserve">Profit before tax, latest accounts</t>
  </si>
  <si>
    <t xml:space="preserve">Contract-specific</t>
  </si>
  <si>
    <t xml:space="preserve">Data and systems</t>
  </si>
  <si>
    <t xml:space="preserve">Where data is stored and processed</t>
  </si>
  <si>
    <t xml:space="preserve">Country and hosting provider for each main system</t>
  </si>
  <si>
    <t xml:space="preserve">IT</t>
  </si>
  <si>
    <t xml:space="preserve">IT lead</t>
  </si>
  <si>
    <t xml:space="preserve">Main systems and the data each one contains</t>
  </si>
  <si>
    <t xml:space="preserve">Backups, frequency and retention</t>
  </si>
  <si>
    <t xml:space="preserve">Access controls, including multi-factor authentication</t>
  </si>
  <si>
    <t xml:space="preserve">Who has access to what, and how access is removed when people leave</t>
  </si>
  <si>
    <t xml:space="preserve">Sub-processors and overseas transfers</t>
  </si>
  <si>
    <t xml:space="preserve">Third parties that handle personal data, and where they are based</t>
  </si>
  <si>
    <t xml:space="preserve">Data protection officer or lead</t>
  </si>
  <si>
    <t xml:space="preserve">Name and role</t>
  </si>
  <si>
    <t xml:space="preserve">Personal data breaches reported to the ICO, last three years</t>
  </si>
  <si>
    <t xml:space="preserve">Number, and what changed afterwards</t>
  </si>
  <si>
    <t xml:space="preserve">Breach log</t>
  </si>
  <si>
    <t xml:space="preserve">Last penetration test or security review</t>
  </si>
  <si>
    <t xml:space="preserve">Date, who carried it out and whether actions are closed</t>
  </si>
  <si>
    <t xml:space="preserve">Business continuity plan, last test date</t>
  </si>
  <si>
    <t xml:space="preserve">Plan</t>
  </si>
  <si>
    <t xml:space="preserve">Disaster recovery, recovery time and recovery point</t>
  </si>
  <si>
    <t xml:space="preserve">How long systems take to restore, and how much data could be lost</t>
  </si>
  <si>
    <t xml:space="preserve">Financial strength</t>
  </si>
  <si>
    <t xml:space="preserve">Credit rating or credit report, date</t>
  </si>
  <si>
    <t xml:space="preserve">Provider, score and date</t>
  </si>
  <si>
    <t xml:space="preserve">Credit report</t>
  </si>
  <si>
    <t xml:space="preserve">Bank facilities and headroom</t>
  </si>
  <si>
    <t xml:space="preserve">Only where a buyer asks</t>
  </si>
  <si>
    <t xml:space="preserve">Bank</t>
  </si>
  <si>
    <t xml:space="preserve">Parent company guarantee available</t>
  </si>
  <si>
    <t xml:space="preserve">Yes or no, and from which entity</t>
  </si>
  <si>
    <t xml:space="preserve">Insurance claims, last five years</t>
  </si>
  <si>
    <t xml:space="preserve">Number, type and outcome</t>
  </si>
  <si>
    <t xml:space="preserve">Insurer</t>
  </si>
  <si>
    <t xml:space="preserve">Environment</t>
  </si>
  <si>
    <t xml:space="preserve">Carbon reduction plan, date published</t>
  </si>
  <si>
    <t xml:space="preserve">Where the buyer requires one</t>
  </si>
  <si>
    <t xml:space="preserve">Scope 1 and 2 emissions, latest year</t>
  </si>
  <si>
    <t xml:space="preserve">Tonnes CO2e, and the method used</t>
  </si>
  <si>
    <t xml:space="preserve">Carbon report</t>
  </si>
  <si>
    <t xml:space="preserve">Net zero target date</t>
  </si>
  <si>
    <t xml:space="preserve">Fleet size and share electric or hybrid</t>
  </si>
  <si>
    <t xml:space="preserve">Fleet records</t>
  </si>
  <si>
    <t xml:space="preserve">Safeguarding and vetting</t>
  </si>
  <si>
    <t xml:space="preserve">DBS check process and renewal frequency</t>
  </si>
  <si>
    <t xml:space="preserve">Staff with a current DBS check, share</t>
  </si>
  <si>
    <t xml:space="preserve">Of the staff who need one</t>
  </si>
  <si>
    <t xml:space="preserve">Safeguarding lead</t>
  </si>
  <si>
    <t xml:space="preserve">Name, role and training date</t>
  </si>
  <si>
    <t xml:space="preserve">Safer recruitment training, last completed</t>
  </si>
  <si>
    <t xml:space="preserve">Date, and who was trained</t>
  </si>
  <si>
    <t xml:space="preserve">Regulation and sector</t>
  </si>
  <si>
    <t xml:space="preserve">Regulator rating and inspection date</t>
  </si>
  <si>
    <t xml:space="preserve">For example CQC or Ofsted. Leave blank if not applicable</t>
  </si>
  <si>
    <t xml:space="preserve">Regulator website</t>
  </si>
  <si>
    <t xml:space="preserve">Sector scheme memberships</t>
  </si>
  <si>
    <t xml:space="preserve">For example Constructionline, CHAS, SafeContractor or TrustMark</t>
  </si>
  <si>
    <t xml:space="preserve">Scheme records</t>
  </si>
  <si>
    <t xml:space="preserve">Licences held</t>
  </si>
  <si>
    <t xml:space="preserve">For example waste carrier registration or a goods vehicle operator's licence</t>
  </si>
  <si>
    <t xml:space="preserve">Licence records</t>
  </si>
  <si>
    <t xml:space="preserve">Gender pay gap figures</t>
  </si>
  <si>
    <t xml:space="preserve">Required for employers with 250 or more employees</t>
  </si>
  <si>
    <t xml:space="preserve">Published report</t>
  </si>
  <si>
    <t xml:space="preserve">Modern slavery statement, date published</t>
  </si>
  <si>
    <t xml:space="preserve">Required for commercial organisations with turnover of £36 million or more</t>
  </si>
  <si>
    <t xml:space="preserve">Published statement</t>
  </si>
  <si>
    <t xml:space="preserve">Consortium or joint venture arrangements</t>
  </si>
  <si>
    <t xml:space="preserve">Partners, roles and the lead entity</t>
  </si>
  <si>
    <t xml:space="preserve">Contract register</t>
  </si>
  <si>
    <t xml:space="preserve">One line per contract. The status, and the contract counts on the Data pack sheet, calculate from these entries.</t>
  </si>
  <si>
    <t xml:space="preserve">Client</t>
  </si>
  <si>
    <t xml:space="preserve">Sector</t>
  </si>
  <si>
    <t xml:space="preserve">Contract title</t>
  </si>
  <si>
    <t xml:space="preserve">Scope in one line</t>
  </si>
  <si>
    <t xml:space="preserve">Total value (£)</t>
  </si>
  <si>
    <t xml:space="preserve">Annual value (£)</t>
  </si>
  <si>
    <t xml:space="preserve">Start date</t>
  </si>
  <si>
    <t xml:space="preserve">End date</t>
  </si>
  <si>
    <t xml:space="preserve">Outcome and performance</t>
  </si>
  <si>
    <t xml:space="preserve">Referee name and role</t>
  </si>
  <si>
    <t xml:space="preserve">Referee contact details</t>
  </si>
  <si>
    <t xml:space="preserve">Referee agreed to be contacted</t>
  </si>
  <si>
    <t xml:space="preserve">Ended early?</t>
  </si>
  <si>
    <t xml:space="preserve">Reason if ended early</t>
  </si>
  <si>
    <t xml:space="preserve">Last updated</t>
  </si>
  <si>
    <t xml:space="preserve">Example Borough Council</t>
  </si>
  <si>
    <t xml:space="preserve">Local government</t>
  </si>
  <si>
    <t xml:space="preserve">Grounds maintenance</t>
  </si>
  <si>
    <t xml:space="preserve">Grounds maintenance across 14 sites</t>
  </si>
  <si>
    <t xml:space="preserve">98% of KPIs met; extended by six months</t>
  </si>
  <si>
    <t xml:space="preserve">A. Example, Contract Manager</t>
  </si>
  <si>
    <t xml:space="preserve">01234 567890</t>
  </si>
  <si>
    <t xml:space="preserve">Yes</t>
  </si>
  <si>
    <t xml:space="preserve">No</t>
  </si>
  <si>
    <t xml:space="preserve">Sites</t>
  </si>
  <si>
    <t xml:space="preserve">One line per location the business works from, including the head office. The site count and headcount on the Data pack sheet calculate from this list.</t>
  </si>
  <si>
    <t xml:space="preserve">Site name</t>
  </si>
  <si>
    <t xml:space="preserve">Site type</t>
  </si>
  <si>
    <t xml:space="preserve">Address line 1</t>
  </si>
  <si>
    <t xml:space="preserve">Address line 2</t>
  </si>
  <si>
    <t xml:space="preserve">Town or city</t>
  </si>
  <si>
    <t xml:space="preserve">Postcode</t>
  </si>
  <si>
    <t xml:space="preserve">Region or nation</t>
  </si>
  <si>
    <t xml:space="preserve">What is delivered from here</t>
  </si>
  <si>
    <t xml:space="preserve">Owned or leased</t>
  </si>
  <si>
    <t xml:space="preserve">Headcount at site</t>
  </si>
  <si>
    <t xml:space="preserve">Site contact</t>
  </si>
  <si>
    <t xml:space="preserve">Example Site, Sheffield</t>
  </si>
  <si>
    <t xml:space="preserve">Delivery site</t>
  </si>
  <si>
    <t xml:space="preserve">1 Example Road</t>
  </si>
  <si>
    <t xml:space="preserve">Sheffield</t>
  </si>
  <si>
    <t xml:space="preserve">S1 1AA</t>
  </si>
  <si>
    <t xml:space="preserve">Yorkshire and the Humber</t>
  </si>
  <si>
    <t xml:space="preserve">Grounds maintenance contracts across South Yorkshire</t>
  </si>
  <si>
    <t xml:space="preserve">Leased</t>
  </si>
  <si>
    <t xml:space="preserve">A. Example, Site Manager</t>
  </si>
  <si>
    <t xml:space="preserve">Renewals and documents</t>
  </si>
  <si>
    <t xml:space="preserve">Insurance, accreditations, policies and plans with their expiry or review dates. Status turns amber 60 days before a date and red once it has passed.</t>
  </si>
  <si>
    <t xml:space="preserve">Type</t>
  </si>
  <si>
    <t xml:space="preserve">Issuer or insurer</t>
  </si>
  <si>
    <t xml:space="preserve">Reference or policy number</t>
  </si>
  <si>
    <t xml:space="preserve">Cover level or scope</t>
  </si>
  <si>
    <t xml:space="preserve">Issue or last review date</t>
  </si>
  <si>
    <t xml:space="preserve">Expiry or next review date</t>
  </si>
  <si>
    <t xml:space="preserve">Days remaining</t>
  </si>
  <si>
    <t xml:space="preserve">Where the document is kept</t>
  </si>
  <si>
    <t xml:space="preserve">Insurance</t>
  </si>
  <si>
    <t xml:space="preserve">Public liability (example row)</t>
  </si>
  <si>
    <t xml:space="preserve">Example Insurer Ltd</t>
  </si>
  <si>
    <t xml:space="preserve">PL-000000</t>
  </si>
  <si>
    <t xml:space="preserve">£5,000,000 any one occurrence</t>
  </si>
  <si>
    <t xml:space="preserve">Finance shared drive / Insurance 2026</t>
  </si>
  <si>
    <t xml:space="preserve">Employers' liability</t>
  </si>
  <si>
    <t xml:space="preserve">Public liability</t>
  </si>
  <si>
    <t xml:space="preserve">Professional indemnity</t>
  </si>
  <si>
    <t xml:space="preserve">Product liability</t>
  </si>
  <si>
    <t xml:space="preserve">Cyber insurance</t>
  </si>
  <si>
    <t xml:space="preserve">Motor or fleet insurance</t>
  </si>
  <si>
    <t xml:space="preserve">Accreditation</t>
  </si>
  <si>
    <t xml:space="preserve">ISO 9001 quality management</t>
  </si>
  <si>
    <t xml:space="preserve">ISO 14001 environmental management</t>
  </si>
  <si>
    <t xml:space="preserve">ISO 45001 health and safety</t>
  </si>
  <si>
    <t xml:space="preserve">ISO 27001 information security</t>
  </si>
  <si>
    <t xml:space="preserve">Cyber Essentials</t>
  </si>
  <si>
    <t xml:space="preserve">Cyber Essentials Plus</t>
  </si>
  <si>
    <t xml:space="preserve">Real Living Wage accreditation</t>
  </si>
  <si>
    <t xml:space="preserve">Disability Confident</t>
  </si>
  <si>
    <t xml:space="preserve">Investors in People</t>
  </si>
  <si>
    <t xml:space="preserve">Sector scheme, for example Constructionline, CHAS or SafeContractor</t>
  </si>
  <si>
    <t xml:space="preserve">Other accreditation</t>
  </si>
  <si>
    <t xml:space="preserve">Policy</t>
  </si>
  <si>
    <t xml:space="preserve">Health and safety policy</t>
  </si>
  <si>
    <t xml:space="preserve">Equality, diversity and inclusion policy</t>
  </si>
  <si>
    <t xml:space="preserve">Data protection policy</t>
  </si>
  <si>
    <t xml:space="preserve">Information security policy</t>
  </si>
  <si>
    <t xml:space="preserve">Safeguarding policy</t>
  </si>
  <si>
    <t xml:space="preserve">Environmental policy</t>
  </si>
  <si>
    <t xml:space="preserve">Anti-bribery and corruption policy</t>
  </si>
  <si>
    <t xml:space="preserve">Whistleblowing policy</t>
  </si>
  <si>
    <t xml:space="preserve">Complaints procedure</t>
  </si>
  <si>
    <t xml:space="preserve">Quality policy</t>
  </si>
  <si>
    <t xml:space="preserve">Social value policy</t>
  </si>
  <si>
    <t xml:space="preserve">Modern slavery statement, if applicable</t>
  </si>
  <si>
    <t xml:space="preserve">Business continuity plan</t>
  </si>
  <si>
    <t xml:space="preserve">Disaster recovery plan</t>
  </si>
  <si>
    <t xml:space="preserve">Carbon reduction plan, if applicable</t>
  </si>
  <si>
    <t xml:space="preserve">Registration</t>
  </si>
  <si>
    <t xml:space="preserve">ICO registration (data protection fee)</t>
  </si>
  <si>
    <t xml:space="preserve">Waste carrier registration or operator's licence, if applicable</t>
  </si>
  <si>
    <t xml:space="preserve">Regulator registration, for example CQC or Ofsted, if applicable</t>
  </si>
  <si>
    <t xml:space="preserve">Other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</si>
</sst>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\£#,##0"/>
    <numFmt numFmtId="167" formatCode="dd/mm/yyyy"/>
    <numFmt numFmtId="168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1F3A5F"/>
        <bgColor rgb="FF404040"/>
      </patternFill>
    </fill>
    <fill>
      <patternFill patternType="solid">
        <fgColor rgb="FFF2F2F2"/>
        <bgColor rgb="FFE2EFDA"/>
      </patternFill>
    </fill>
    <fill>
      <patternFill patternType="solid">
        <fgColor rgb="FFDDEBF7"/>
        <bgColor rgb="FFE2EFDA"/>
      </patternFill>
    </fill>
    <fill>
      <patternFill patternType="solid">
        <fgColor rgb="FFE2EFDA"/>
        <bgColor rgb="FFDDEBF7"/>
      </patternFill>
    </fill>
    <fill>
      <patternFill patternType="solid">
        <fgColor rgb="FFFCE4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1F3A5F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F2F2F2"/>
      <rgbColor rgb="FFFCE4D6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6"/>
    <col collapsed="false" customWidth="true" hidden="false" outlineLevel="0" max="2" min="2" style="1" width="16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</row>
    <row r="5" customFormat="false" ht="23.25" hidden="false" customHeight="true" outlineLevel="0" collapsed="false">
      <c r="A5" s="5" t="s">
        <v>3</v>
      </c>
    </row>
    <row r="6" customFormat="false" ht="15" hidden="false" customHeight="true" outlineLevel="0" collapsed="false">
      <c r="A6" s="5" t="s">
        <v>4</v>
      </c>
    </row>
    <row r="7" customFormat="false" ht="15" hidden="false" customHeight="true" outlineLevel="0" collapsed="false">
      <c r="A7" s="5" t="s">
        <v>5</v>
      </c>
    </row>
    <row r="8" customFormat="false" ht="15" hidden="false" customHeight="true" outlineLevel="0" collapsed="false">
      <c r="A8" s="5" t="s">
        <v>6</v>
      </c>
    </row>
    <row r="9" customFormat="false" ht="15" hidden="false" customHeight="true" outlineLevel="0" collapsed="false">
      <c r="A9" s="5" t="s">
        <v>7</v>
      </c>
    </row>
    <row r="10" customFormat="false" ht="15" hidden="false" customHeight="true" outlineLevel="0" collapsed="false">
      <c r="A10" s="5" t="s">
        <v>8</v>
      </c>
    </row>
    <row r="11" customFormat="false" ht="23.25" hidden="false" customHeight="true" outlineLevel="0" collapsed="false">
      <c r="A11" s="5" t="s">
        <v>9</v>
      </c>
    </row>
    <row r="13" customFormat="false" ht="15" hidden="false" customHeight="true" outlineLevel="0" collapsed="false">
      <c r="A13" s="4" t="s">
        <v>10</v>
      </c>
    </row>
    <row r="14" customFormat="false" ht="15" hidden="false" customHeight="true" outlineLevel="0" collapsed="false">
      <c r="A14" s="6" t="s">
        <v>11</v>
      </c>
    </row>
    <row r="15" customFormat="false" ht="15" hidden="false" customHeight="true" outlineLevel="0" collapsed="false">
      <c r="A15" s="7" t="s">
        <v>12</v>
      </c>
    </row>
    <row r="16" customFormat="false" ht="15" hidden="false" customHeight="true" outlineLevel="0" collapsed="false">
      <c r="A16" s="8" t="s">
        <v>13</v>
      </c>
    </row>
    <row r="18" customFormat="false" ht="15" hidden="false" customHeight="true" outlineLevel="0" collapsed="false">
      <c r="A18" s="4" t="s">
        <v>14</v>
      </c>
    </row>
    <row r="19" customFormat="false" ht="15" hidden="false" customHeight="true" outlineLevel="0" collapsed="false">
      <c r="A19" s="9" t="s">
        <v>15</v>
      </c>
      <c r="B19" s="10" t="n">
        <f aca="false">COUNTA('Data pack'!C5:C92)</f>
        <v>88</v>
      </c>
    </row>
    <row r="20" customFormat="false" ht="15" hidden="false" customHeight="true" outlineLevel="0" collapsed="false">
      <c r="A20" s="9" t="s">
        <v>16</v>
      </c>
      <c r="B20" s="10" t="n">
        <f aca="false">COUNTIF('Data pack'!K5:K92,"Not filled")</f>
        <v>88</v>
      </c>
    </row>
    <row r="21" customFormat="false" ht="15" hidden="false" customHeight="true" outlineLevel="0" collapsed="false">
      <c r="A21" s="9" t="s">
        <v>17</v>
      </c>
      <c r="B21" s="10" t="n">
        <f aca="false">COUNTIF('Data pack'!K5:K92,"Overdue")</f>
        <v>0</v>
      </c>
    </row>
    <row r="22" customFormat="false" ht="15" hidden="false" customHeight="true" outlineLevel="0" collapsed="false">
      <c r="A22" s="9" t="s">
        <v>18</v>
      </c>
      <c r="B22" s="10" t="n">
        <f aca="false">COUNTIF('Data pack'!K5:K92,"Due soon")</f>
        <v>0</v>
      </c>
    </row>
    <row r="23" customFormat="false" ht="15" hidden="false" customHeight="true" outlineLevel="0" collapsed="false">
      <c r="A23" s="9" t="s">
        <v>19</v>
      </c>
      <c r="B23" s="10" t="n">
        <f aca="false">COUNTIF(Renewals!I5:I44,"Expired")</f>
        <v>0</v>
      </c>
    </row>
    <row r="24" customFormat="false" ht="15" hidden="false" customHeight="true" outlineLevel="0" collapsed="false">
      <c r="A24" s="9" t="s">
        <v>20</v>
      </c>
      <c r="B24" s="10" t="n">
        <f aca="false">COUNTIF(Renewals!I5:I44,"Expiring soon")</f>
        <v>0</v>
      </c>
    </row>
    <row r="25" customFormat="false" ht="15" hidden="false" customHeight="true" outlineLevel="0" collapsed="false">
      <c r="A25" s="9" t="s">
        <v>21</v>
      </c>
      <c r="B25" s="10" t="n">
        <f aca="false">COUNTIF(Contracts!I5:I44,"Live")</f>
        <v>0</v>
      </c>
    </row>
    <row r="27" customFormat="false" ht="15" hidden="false" customHeight="true" outlineLevel="0" collapsed="false">
      <c r="A27" s="4" t="s">
        <v>22</v>
      </c>
    </row>
    <row r="28" customFormat="false" ht="15" hidden="false" customHeight="true" outlineLevel="0" collapsed="false">
      <c r="A28" s="5" t="s">
        <v>23</v>
      </c>
    </row>
    <row r="29" customFormat="false" ht="15" hidden="false" customHeight="true" outlineLevel="0" collapsed="false">
      <c r="A29" s="5" t="s">
        <v>24</v>
      </c>
    </row>
    <row r="30" customFormat="false" ht="15" hidden="false" customHeight="true" outlineLevel="0" collapsed="false">
      <c r="A30" s="5" t="s">
        <v>25</v>
      </c>
    </row>
    <row r="31" customFormat="false" ht="15" hidden="false" customHeight="true" outlineLevel="0" collapsed="false">
      <c r="A31" s="5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24"/>
    <col collapsed="false" customWidth="true" hidden="false" outlineLevel="0" max="3" min="3" style="1" width="42"/>
    <col collapsed="false" customWidth="true" hidden="false" outlineLevel="0" max="4" min="4" style="1" width="30"/>
    <col collapsed="false" customWidth="true" hidden="false" outlineLevel="0" max="5" min="5" style="1" width="12"/>
    <col collapsed="false" customWidth="true" hidden="false" outlineLevel="0" max="6" min="6" style="1" width="50"/>
    <col collapsed="false" customWidth="true" hidden="false" outlineLevel="0" max="7" min="7" style="1" width="16"/>
    <col collapsed="false" customWidth="true" hidden="false" outlineLevel="0" max="8" min="8" style="1" width="24"/>
    <col collapsed="false" customWidth="true" hidden="false" outlineLevel="0" max="9" min="9" style="1" width="12"/>
    <col collapsed="false" customWidth="true" hidden="false" outlineLevel="0" max="10" min="10" style="1" width="13"/>
    <col collapsed="false" customWidth="true" hidden="false" outlineLevel="0" max="11" min="11" style="1" width="12"/>
    <col collapsed="false" customWidth="true" hidden="false" outlineLevel="0" max="13" min="12" style="1" width="30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11" t="s">
        <v>27</v>
      </c>
    </row>
    <row r="3" customFormat="false" ht="31.5" hidden="false" customHeight="true" outlineLevel="0" collapsed="false">
      <c r="A3" s="12" t="s">
        <v>28</v>
      </c>
      <c r="B3" s="12" t="s">
        <v>29</v>
      </c>
      <c r="C3" s="12" t="s">
        <v>30</v>
      </c>
      <c r="D3" s="12" t="s">
        <v>31</v>
      </c>
      <c r="E3" s="12" t="s">
        <v>32</v>
      </c>
      <c r="F3" s="12" t="s">
        <v>33</v>
      </c>
      <c r="G3" s="12" t="s">
        <v>34</v>
      </c>
      <c r="H3" s="12" t="s">
        <v>35</v>
      </c>
      <c r="I3" s="12" t="s">
        <v>36</v>
      </c>
      <c r="J3" s="12" t="s">
        <v>37</v>
      </c>
      <c r="K3" s="12" t="s">
        <v>38</v>
      </c>
      <c r="L3" s="12" t="s">
        <v>39</v>
      </c>
      <c r="M3" s="12" t="s">
        <v>22</v>
      </c>
    </row>
    <row r="4" customFormat="false" ht="23.25" hidden="false" customHeight="true" outlineLevel="0" collapsed="false">
      <c r="A4" s="13" t="s">
        <v>40</v>
      </c>
      <c r="B4" s="13" t="s">
        <v>41</v>
      </c>
      <c r="C4" s="13" t="s">
        <v>42</v>
      </c>
      <c r="D4" s="14" t="n">
        <v>2450000</v>
      </c>
      <c r="E4" s="15" t="n">
        <v>46112</v>
      </c>
      <c r="F4" s="13" t="s">
        <v>43</v>
      </c>
      <c r="G4" s="13" t="s">
        <v>44</v>
      </c>
      <c r="H4" s="13" t="s">
        <v>45</v>
      </c>
      <c r="I4" s="13" t="s">
        <v>46</v>
      </c>
      <c r="J4" s="15" t="n">
        <f aca="false">IF(OR(E4="",I4=""),"",IF(I4="Monthly",EDATE(E4,1),IF(I4="Quarterly",EDATE(E4,3),IF(I4="Annually",EDATE(E4,12),""))))</f>
        <v>46477</v>
      </c>
      <c r="K4" s="13" t="str">
        <f aca="true">IF(OR(D4="",E4=""),"Not filled",IF(J4="","Current",IF(J4&lt;TODAY(),"Overdue",IF(J4-TODAY()&lt;=30,"Due soon","Current"))))</f>
        <v>Current</v>
      </c>
      <c r="L4" s="13" t="s">
        <v>47</v>
      </c>
      <c r="M4" s="13" t="s">
        <v>48</v>
      </c>
    </row>
    <row r="5" customFormat="false" ht="15" hidden="false" customHeight="true" outlineLevel="0" collapsed="false">
      <c r="A5" s="16" t="s">
        <v>49</v>
      </c>
      <c r="B5" s="17" t="s">
        <v>50</v>
      </c>
      <c r="C5" s="17" t="s">
        <v>51</v>
      </c>
      <c r="D5" s="18"/>
      <c r="E5" s="19"/>
      <c r="F5" s="17" t="s">
        <v>52</v>
      </c>
      <c r="G5" s="20" t="s">
        <v>53</v>
      </c>
      <c r="H5" s="20" t="s">
        <v>54</v>
      </c>
      <c r="I5" s="20" t="s">
        <v>55</v>
      </c>
      <c r="J5" s="21" t="str">
        <f aca="false">IF(OR(E5="",I5=""),"",IF(I5="Monthly",EDATE(E5,1),IF(I5="Quarterly",EDATE(E5,3),IF(I5="Annually",EDATE(E5,12),""))))</f>
        <v/>
      </c>
      <c r="K5" s="17" t="str">
        <f aca="true">IF(OR(D5="",E5=""),"Not filled",IF(J5="","Current",IF(J5&lt;TODAY(),"Overdue",IF(J5-TODAY()&lt;=30,"Due soon","Current"))))</f>
        <v>Not filled</v>
      </c>
      <c r="L5" s="22"/>
      <c r="M5" s="22"/>
    </row>
    <row r="6" customFormat="false" ht="15" hidden="false" customHeight="true" outlineLevel="0" collapsed="false">
      <c r="A6" s="16" t="s">
        <v>49</v>
      </c>
      <c r="B6" s="17" t="s">
        <v>50</v>
      </c>
      <c r="C6" s="17" t="s">
        <v>56</v>
      </c>
      <c r="D6" s="18"/>
      <c r="E6" s="19"/>
      <c r="F6" s="17"/>
      <c r="G6" s="20" t="s">
        <v>53</v>
      </c>
      <c r="H6" s="20" t="s">
        <v>54</v>
      </c>
      <c r="I6" s="20" t="s">
        <v>55</v>
      </c>
      <c r="J6" s="21" t="str">
        <f aca="false">IF(OR(E6="",I6=""),"",IF(I6="Monthly",EDATE(E6,1),IF(I6="Quarterly",EDATE(E6,3),IF(I6="Annually",EDATE(E6,12),""))))</f>
        <v/>
      </c>
      <c r="K6" s="17" t="str">
        <f aca="true">IF(OR(D6="",E6=""),"Not filled",IF(J6="","Current",IF(J6&lt;TODAY(),"Overdue",IF(J6-TODAY()&lt;=30,"Due soon","Current"))))</f>
        <v>Not filled</v>
      </c>
      <c r="L6" s="22"/>
      <c r="M6" s="22"/>
    </row>
    <row r="7" customFormat="false" ht="15" hidden="false" customHeight="true" outlineLevel="0" collapsed="false">
      <c r="A7" s="16" t="s">
        <v>49</v>
      </c>
      <c r="B7" s="17" t="s">
        <v>50</v>
      </c>
      <c r="C7" s="17" t="s">
        <v>57</v>
      </c>
      <c r="D7" s="18"/>
      <c r="E7" s="19"/>
      <c r="F7" s="17" t="s">
        <v>58</v>
      </c>
      <c r="G7" s="20" t="s">
        <v>59</v>
      </c>
      <c r="H7" s="20" t="s">
        <v>60</v>
      </c>
      <c r="I7" s="20" t="s">
        <v>55</v>
      </c>
      <c r="J7" s="21" t="str">
        <f aca="false">IF(OR(E7="",I7=""),"",IF(I7="Monthly",EDATE(E7,1),IF(I7="Quarterly",EDATE(E7,3),IF(I7="Annually",EDATE(E7,12),""))))</f>
        <v/>
      </c>
      <c r="K7" s="17" t="str">
        <f aca="true">IF(OR(D7="",E7=""),"Not filled",IF(J7="","Current",IF(J7&lt;TODAY(),"Overdue",IF(J7-TODAY()&lt;=30,"Due soon","Current"))))</f>
        <v>Not filled</v>
      </c>
      <c r="L7" s="22"/>
      <c r="M7" s="22"/>
    </row>
    <row r="8" customFormat="false" ht="15" hidden="false" customHeight="true" outlineLevel="0" collapsed="false">
      <c r="A8" s="16" t="s">
        <v>49</v>
      </c>
      <c r="B8" s="17" t="s">
        <v>50</v>
      </c>
      <c r="C8" s="17" t="s">
        <v>61</v>
      </c>
      <c r="D8" s="18"/>
      <c r="E8" s="19"/>
      <c r="F8" s="17"/>
      <c r="G8" s="20" t="s">
        <v>44</v>
      </c>
      <c r="H8" s="20" t="s">
        <v>45</v>
      </c>
      <c r="I8" s="20" t="s">
        <v>55</v>
      </c>
      <c r="J8" s="21" t="str">
        <f aca="false">IF(OR(E8="",I8=""),"",IF(I8="Monthly",EDATE(E8,1),IF(I8="Quarterly",EDATE(E8,3),IF(I8="Annually",EDATE(E8,12),""))))</f>
        <v/>
      </c>
      <c r="K8" s="17" t="str">
        <f aca="true">IF(OR(D8="",E8=""),"Not filled",IF(J8="","Current",IF(J8&lt;TODAY(),"Overdue",IF(J8-TODAY()&lt;=30,"Due soon","Current"))))</f>
        <v>Not filled</v>
      </c>
      <c r="L8" s="22"/>
      <c r="M8" s="22"/>
    </row>
    <row r="9" customFormat="false" ht="23.25" hidden="false" customHeight="true" outlineLevel="0" collapsed="false">
      <c r="A9" s="16" t="s">
        <v>49</v>
      </c>
      <c r="B9" s="17" t="s">
        <v>50</v>
      </c>
      <c r="C9" s="17" t="s">
        <v>62</v>
      </c>
      <c r="D9" s="18"/>
      <c r="E9" s="19"/>
      <c r="F9" s="17" t="s">
        <v>63</v>
      </c>
      <c r="G9" s="20" t="s">
        <v>53</v>
      </c>
      <c r="H9" s="20" t="s">
        <v>54</v>
      </c>
      <c r="I9" s="20" t="s">
        <v>46</v>
      </c>
      <c r="J9" s="21" t="str">
        <f aca="false">IF(OR(E9="",I9=""),"",IF(I9="Monthly",EDATE(E9,1),IF(I9="Quarterly",EDATE(E9,3),IF(I9="Annually",EDATE(E9,12),""))))</f>
        <v/>
      </c>
      <c r="K9" s="17" t="str">
        <f aca="true">IF(OR(D9="",E9=""),"Not filled",IF(J9="","Current",IF(J9&lt;TODAY(),"Overdue",IF(J9-TODAY()&lt;=30,"Due soon","Current"))))</f>
        <v>Not filled</v>
      </c>
      <c r="L9" s="22"/>
      <c r="M9" s="22"/>
    </row>
    <row r="10" customFormat="false" ht="15" hidden="false" customHeight="true" outlineLevel="0" collapsed="false">
      <c r="A10" s="16" t="s">
        <v>49</v>
      </c>
      <c r="B10" s="17" t="s">
        <v>50</v>
      </c>
      <c r="C10" s="17" t="s">
        <v>64</v>
      </c>
      <c r="D10" s="18"/>
      <c r="E10" s="19"/>
      <c r="F10" s="17" t="s">
        <v>65</v>
      </c>
      <c r="G10" s="20" t="s">
        <v>53</v>
      </c>
      <c r="H10" s="20" t="s">
        <v>54</v>
      </c>
      <c r="I10" s="20" t="s">
        <v>66</v>
      </c>
      <c r="J10" s="21" t="str">
        <f aca="false">IF(OR(E10="",I10=""),"",IF(I10="Monthly",EDATE(E10,1),IF(I10="Quarterly",EDATE(E10,3),IF(I10="Annually",EDATE(E10,12),""))))</f>
        <v/>
      </c>
      <c r="K10" s="17" t="str">
        <f aca="true">IF(OR(D10="",E10=""),"Not filled",IF(J10="","Current",IF(J10&lt;TODAY(),"Overdue",IF(J10-TODAY()&lt;=30,"Due soon","Current"))))</f>
        <v>Not filled</v>
      </c>
      <c r="L10" s="22"/>
      <c r="M10" s="22"/>
    </row>
    <row r="11" customFormat="false" ht="15" hidden="false" customHeight="true" outlineLevel="0" collapsed="false">
      <c r="A11" s="16" t="s">
        <v>49</v>
      </c>
      <c r="B11" s="17" t="s">
        <v>50</v>
      </c>
      <c r="C11" s="17" t="s">
        <v>67</v>
      </c>
      <c r="D11" s="18"/>
      <c r="E11" s="19"/>
      <c r="F11" s="17" t="s">
        <v>68</v>
      </c>
      <c r="G11" s="20" t="s">
        <v>53</v>
      </c>
      <c r="H11" s="20" t="s">
        <v>60</v>
      </c>
      <c r="I11" s="20" t="s">
        <v>46</v>
      </c>
      <c r="J11" s="21" t="str">
        <f aca="false">IF(OR(E11="",I11=""),"",IF(I11="Monthly",EDATE(E11,1),IF(I11="Quarterly",EDATE(E11,3),IF(I11="Annually",EDATE(E11,12),""))))</f>
        <v/>
      </c>
      <c r="K11" s="17" t="str">
        <f aca="true">IF(OR(D11="",E11=""),"Not filled",IF(J11="","Current",IF(J11&lt;TODAY(),"Overdue",IF(J11-TODAY()&lt;=30,"Due soon","Current"))))</f>
        <v>Not filled</v>
      </c>
      <c r="L11" s="22"/>
      <c r="M11" s="22"/>
    </row>
    <row r="12" customFormat="false" ht="15" hidden="false" customHeight="true" outlineLevel="0" collapsed="false">
      <c r="A12" s="16" t="s">
        <v>49</v>
      </c>
      <c r="B12" s="17" t="s">
        <v>50</v>
      </c>
      <c r="C12" s="17" t="s">
        <v>69</v>
      </c>
      <c r="D12" s="18"/>
      <c r="E12" s="19"/>
      <c r="F12" s="17" t="s">
        <v>70</v>
      </c>
      <c r="G12" s="20" t="s">
        <v>53</v>
      </c>
      <c r="H12" s="20" t="s">
        <v>60</v>
      </c>
      <c r="I12" s="20" t="s">
        <v>55</v>
      </c>
      <c r="J12" s="21" t="str">
        <f aca="false">IF(OR(E12="",I12=""),"",IF(I12="Monthly",EDATE(E12,1),IF(I12="Quarterly",EDATE(E12,3),IF(I12="Annually",EDATE(E12,12),""))))</f>
        <v/>
      </c>
      <c r="K12" s="17" t="str">
        <f aca="true">IF(OR(D12="",E12=""),"Not filled",IF(J12="","Current",IF(J12&lt;TODAY(),"Overdue",IF(J12-TODAY()&lt;=30,"Due soon","Current"))))</f>
        <v>Not filled</v>
      </c>
      <c r="L12" s="22"/>
      <c r="M12" s="22"/>
    </row>
    <row r="13" customFormat="false" ht="15" hidden="false" customHeight="true" outlineLevel="0" collapsed="false">
      <c r="A13" s="16" t="s">
        <v>49</v>
      </c>
      <c r="B13" s="17" t="s">
        <v>41</v>
      </c>
      <c r="C13" s="17" t="s">
        <v>71</v>
      </c>
      <c r="D13" s="23"/>
      <c r="E13" s="19"/>
      <c r="F13" s="17" t="s">
        <v>43</v>
      </c>
      <c r="G13" s="20" t="s">
        <v>44</v>
      </c>
      <c r="H13" s="20" t="s">
        <v>45</v>
      </c>
      <c r="I13" s="20" t="s">
        <v>46</v>
      </c>
      <c r="J13" s="21" t="str">
        <f aca="false">IF(OR(E13="",I13=""),"",IF(I13="Monthly",EDATE(E13,1),IF(I13="Quarterly",EDATE(E13,3),IF(I13="Annually",EDATE(E13,12),""))))</f>
        <v/>
      </c>
      <c r="K13" s="17" t="str">
        <f aca="true">IF(OR(D13="",E13=""),"Not filled",IF(J13="","Current",IF(J13&lt;TODAY(),"Overdue",IF(J13-TODAY()&lt;=30,"Due soon","Current"))))</f>
        <v>Not filled</v>
      </c>
      <c r="L13" s="22"/>
      <c r="M13" s="22"/>
    </row>
    <row r="14" customFormat="false" ht="15" hidden="false" customHeight="true" outlineLevel="0" collapsed="false">
      <c r="A14" s="16" t="s">
        <v>49</v>
      </c>
      <c r="B14" s="17" t="s">
        <v>41</v>
      </c>
      <c r="C14" s="17" t="s">
        <v>72</v>
      </c>
      <c r="D14" s="23"/>
      <c r="E14" s="19"/>
      <c r="F14" s="17" t="s">
        <v>73</v>
      </c>
      <c r="G14" s="20" t="s">
        <v>44</v>
      </c>
      <c r="H14" s="20" t="s">
        <v>45</v>
      </c>
      <c r="I14" s="20" t="s">
        <v>46</v>
      </c>
      <c r="J14" s="21" t="str">
        <f aca="false">IF(OR(E14="",I14=""),"",IF(I14="Monthly",EDATE(E14,1),IF(I14="Quarterly",EDATE(E14,3),IF(I14="Annually",EDATE(E14,12),""))))</f>
        <v/>
      </c>
      <c r="K14" s="17" t="str">
        <f aca="true">IF(OR(D14="",E14=""),"Not filled",IF(J14="","Current",IF(J14&lt;TODAY(),"Overdue",IF(J14-TODAY()&lt;=30,"Due soon","Current"))))</f>
        <v>Not filled</v>
      </c>
      <c r="L14" s="22"/>
      <c r="M14" s="22"/>
    </row>
    <row r="15" customFormat="false" ht="15" hidden="false" customHeight="true" outlineLevel="0" collapsed="false">
      <c r="A15" s="16" t="s">
        <v>49</v>
      </c>
      <c r="B15" s="17" t="s">
        <v>41</v>
      </c>
      <c r="C15" s="17" t="s">
        <v>74</v>
      </c>
      <c r="D15" s="23"/>
      <c r="E15" s="19"/>
      <c r="F15" s="17" t="s">
        <v>73</v>
      </c>
      <c r="G15" s="20" t="s">
        <v>44</v>
      </c>
      <c r="H15" s="20" t="s">
        <v>45</v>
      </c>
      <c r="I15" s="20" t="s">
        <v>46</v>
      </c>
      <c r="J15" s="21" t="str">
        <f aca="false">IF(OR(E15="",I15=""),"",IF(I15="Monthly",EDATE(E15,1),IF(I15="Quarterly",EDATE(E15,3),IF(I15="Annually",EDATE(E15,12),""))))</f>
        <v/>
      </c>
      <c r="K15" s="17" t="str">
        <f aca="true">IF(OR(D15="",E15=""),"Not filled",IF(J15="","Current",IF(J15&lt;TODAY(),"Overdue",IF(J15-TODAY()&lt;=30,"Due soon","Current"))))</f>
        <v>Not filled</v>
      </c>
      <c r="L15" s="22"/>
      <c r="M15" s="22"/>
    </row>
    <row r="16" customFormat="false" ht="15" hidden="false" customHeight="true" outlineLevel="0" collapsed="false">
      <c r="A16" s="16" t="s">
        <v>49</v>
      </c>
      <c r="B16" s="17" t="s">
        <v>41</v>
      </c>
      <c r="C16" s="17" t="s">
        <v>75</v>
      </c>
      <c r="D16" s="18"/>
      <c r="E16" s="19"/>
      <c r="F16" s="17" t="s">
        <v>76</v>
      </c>
      <c r="G16" s="20" t="s">
        <v>44</v>
      </c>
      <c r="H16" s="20" t="s">
        <v>54</v>
      </c>
      <c r="I16" s="20" t="s">
        <v>46</v>
      </c>
      <c r="J16" s="21" t="str">
        <f aca="false">IF(OR(E16="",I16=""),"",IF(I16="Monthly",EDATE(E16,1),IF(I16="Quarterly",EDATE(E16,3),IF(I16="Annually",EDATE(E16,12),""))))</f>
        <v/>
      </c>
      <c r="K16" s="17" t="str">
        <f aca="true">IF(OR(D16="",E16=""),"Not filled",IF(J16="","Current",IF(J16&lt;TODAY(),"Overdue",IF(J16-TODAY()&lt;=30,"Due soon","Current"))))</f>
        <v>Not filled</v>
      </c>
      <c r="L16" s="22"/>
      <c r="M16" s="22"/>
    </row>
    <row r="17" customFormat="false" ht="23.25" hidden="false" customHeight="true" outlineLevel="0" collapsed="false">
      <c r="A17" s="16" t="s">
        <v>49</v>
      </c>
      <c r="B17" s="17" t="s">
        <v>77</v>
      </c>
      <c r="C17" s="17" t="s">
        <v>78</v>
      </c>
      <c r="D17" s="18"/>
      <c r="E17" s="19"/>
      <c r="F17" s="17" t="s">
        <v>79</v>
      </c>
      <c r="G17" s="20" t="s">
        <v>80</v>
      </c>
      <c r="H17" s="20" t="s">
        <v>81</v>
      </c>
      <c r="I17" s="20" t="s">
        <v>82</v>
      </c>
      <c r="J17" s="21" t="str">
        <f aca="false">IF(OR(E17="",I17=""),"",IF(I17="Monthly",EDATE(E17,1),IF(I17="Quarterly",EDATE(E17,3),IF(I17="Annually",EDATE(E17,12),""))))</f>
        <v/>
      </c>
      <c r="K17" s="17" t="str">
        <f aca="true">IF(OR(D17="",E17=""),"Not filled",IF(J17="","Current",IF(J17&lt;TODAY(),"Overdue",IF(J17-TODAY()&lt;=30,"Due soon","Current"))))</f>
        <v>Not filled</v>
      </c>
      <c r="L17" s="22"/>
      <c r="M17" s="22"/>
    </row>
    <row r="18" customFormat="false" ht="15" hidden="false" customHeight="true" outlineLevel="0" collapsed="false">
      <c r="A18" s="16" t="s">
        <v>49</v>
      </c>
      <c r="B18" s="17" t="s">
        <v>77</v>
      </c>
      <c r="C18" s="17" t="s">
        <v>83</v>
      </c>
      <c r="D18" s="18"/>
      <c r="E18" s="19"/>
      <c r="F18" s="17" t="s">
        <v>84</v>
      </c>
      <c r="G18" s="20" t="s">
        <v>80</v>
      </c>
      <c r="H18" s="20" t="s">
        <v>81</v>
      </c>
      <c r="I18" s="20" t="s">
        <v>82</v>
      </c>
      <c r="J18" s="21" t="str">
        <f aca="false">IF(OR(E18="",I18=""),"",IF(I18="Monthly",EDATE(E18,1),IF(I18="Quarterly",EDATE(E18,3),IF(I18="Annually",EDATE(E18,12),""))))</f>
        <v/>
      </c>
      <c r="K18" s="17" t="str">
        <f aca="true">IF(OR(D18="",E18=""),"Not filled",IF(J18="","Current",IF(J18&lt;TODAY(),"Overdue",IF(J18-TODAY()&lt;=30,"Due soon","Current"))))</f>
        <v>Not filled</v>
      </c>
      <c r="L18" s="22"/>
      <c r="M18" s="22"/>
    </row>
    <row r="19" customFormat="false" ht="15" hidden="false" customHeight="true" outlineLevel="0" collapsed="false">
      <c r="A19" s="16" t="s">
        <v>49</v>
      </c>
      <c r="B19" s="17" t="s">
        <v>77</v>
      </c>
      <c r="C19" s="17" t="s">
        <v>85</v>
      </c>
      <c r="D19" s="24" t="str">
        <f aca="false">IF(COUNTA(Sites!A5:A104)=0,"",COUNTA(Sites!A5:A104)&amp;IF(COUNTA(Sites!A5:A104)=1," site, "," sites, ")&amp;SUM(Sites!J5:J104)&amp;" staff")</f>
        <v/>
      </c>
      <c r="E19" s="21" t="str">
        <f aca="false">IF(COUNT(Sites!L5:L104)=0,"",MAX(Sites!L5:L104))</f>
        <v/>
      </c>
      <c r="F19" s="17" t="s">
        <v>86</v>
      </c>
      <c r="G19" s="20" t="s">
        <v>80</v>
      </c>
      <c r="H19" s="20" t="s">
        <v>87</v>
      </c>
      <c r="I19" s="20" t="s">
        <v>82</v>
      </c>
      <c r="J19" s="21" t="str">
        <f aca="false">IF(OR(E19="",I19=""),"",IF(I19="Monthly",EDATE(E19,1),IF(I19="Quarterly",EDATE(E19,3),IF(I19="Annually",EDATE(E19,12),""))))</f>
        <v/>
      </c>
      <c r="K19" s="17" t="str">
        <f aca="true">IF(OR(D19="",E19=""),"Not filled",IF(J19="","Current",IF(J19&lt;TODAY(),"Overdue",IF(J19-TODAY()&lt;=30,"Due soon","Current"))))</f>
        <v>Not filled</v>
      </c>
      <c r="L19" s="22"/>
      <c r="M19" s="22"/>
    </row>
    <row r="20" customFormat="false" ht="15" hidden="false" customHeight="true" outlineLevel="0" collapsed="false">
      <c r="A20" s="16" t="s">
        <v>49</v>
      </c>
      <c r="B20" s="17" t="s">
        <v>77</v>
      </c>
      <c r="C20" s="17" t="s">
        <v>88</v>
      </c>
      <c r="D20" s="18"/>
      <c r="E20" s="19"/>
      <c r="F20" s="17" t="s">
        <v>89</v>
      </c>
      <c r="G20" s="20" t="s">
        <v>80</v>
      </c>
      <c r="H20" s="20" t="s">
        <v>81</v>
      </c>
      <c r="I20" s="20" t="s">
        <v>82</v>
      </c>
      <c r="J20" s="21" t="str">
        <f aca="false">IF(OR(E20="",I20=""),"",IF(I20="Monthly",EDATE(E20,1),IF(I20="Quarterly",EDATE(E20,3),IF(I20="Annually",EDATE(E20,12),""))))</f>
        <v/>
      </c>
      <c r="K20" s="17" t="str">
        <f aca="true">IF(OR(D20="",E20=""),"Not filled",IF(J20="","Current",IF(J20&lt;TODAY(),"Overdue",IF(J20-TODAY()&lt;=30,"Due soon","Current"))))</f>
        <v>Not filled</v>
      </c>
      <c r="L20" s="22"/>
      <c r="M20" s="22"/>
    </row>
    <row r="21" customFormat="false" ht="23.25" hidden="false" customHeight="true" outlineLevel="0" collapsed="false">
      <c r="A21" s="16" t="s">
        <v>49</v>
      </c>
      <c r="B21" s="17" t="s">
        <v>77</v>
      </c>
      <c r="C21" s="17" t="s">
        <v>90</v>
      </c>
      <c r="D21" s="18"/>
      <c r="E21" s="19"/>
      <c r="F21" s="17" t="s">
        <v>91</v>
      </c>
      <c r="G21" s="20" t="s">
        <v>80</v>
      </c>
      <c r="H21" s="20" t="s">
        <v>92</v>
      </c>
      <c r="I21" s="20" t="s">
        <v>66</v>
      </c>
      <c r="J21" s="21" t="str">
        <f aca="false">IF(OR(E21="",I21=""),"",IF(I21="Monthly",EDATE(E21,1),IF(I21="Quarterly",EDATE(E21,3),IF(I21="Annually",EDATE(E21,12),""))))</f>
        <v/>
      </c>
      <c r="K21" s="17" t="str">
        <f aca="true">IF(OR(D21="",E21=""),"Not filled",IF(J21="","Current",IF(J21&lt;TODAY(),"Overdue",IF(J21-TODAY()&lt;=30,"Due soon","Current"))))</f>
        <v>Not filled</v>
      </c>
      <c r="L21" s="22"/>
      <c r="M21" s="22"/>
    </row>
    <row r="22" customFormat="false" ht="15" hidden="false" customHeight="true" outlineLevel="0" collapsed="false">
      <c r="A22" s="16" t="s">
        <v>49</v>
      </c>
      <c r="B22" s="17" t="s">
        <v>77</v>
      </c>
      <c r="C22" s="17" t="s">
        <v>93</v>
      </c>
      <c r="D22" s="18"/>
      <c r="E22" s="19"/>
      <c r="F22" s="17" t="s">
        <v>94</v>
      </c>
      <c r="G22" s="20" t="s">
        <v>59</v>
      </c>
      <c r="H22" s="20" t="s">
        <v>60</v>
      </c>
      <c r="I22" s="20" t="s">
        <v>55</v>
      </c>
      <c r="J22" s="21" t="str">
        <f aca="false">IF(OR(E22="",I22=""),"",IF(I22="Monthly",EDATE(E22,1),IF(I22="Quarterly",EDATE(E22,3),IF(I22="Annually",EDATE(E22,12),""))))</f>
        <v/>
      </c>
      <c r="K22" s="17" t="str">
        <f aca="true">IF(OR(D22="",E22=""),"Not filled",IF(J22="","Current",IF(J22&lt;TODAY(),"Overdue",IF(J22-TODAY()&lt;=30,"Due soon","Current"))))</f>
        <v>Not filled</v>
      </c>
      <c r="L22" s="22"/>
      <c r="M22" s="22"/>
    </row>
    <row r="23" customFormat="false" ht="23.25" hidden="false" customHeight="true" outlineLevel="0" collapsed="false">
      <c r="A23" s="16" t="s">
        <v>49</v>
      </c>
      <c r="B23" s="17" t="s">
        <v>77</v>
      </c>
      <c r="C23" s="17" t="s">
        <v>95</v>
      </c>
      <c r="D23" s="18"/>
      <c r="E23" s="19"/>
      <c r="F23" s="17" t="s">
        <v>96</v>
      </c>
      <c r="G23" s="20" t="s">
        <v>80</v>
      </c>
      <c r="H23" s="20" t="s">
        <v>92</v>
      </c>
      <c r="I23" s="20" t="s">
        <v>66</v>
      </c>
      <c r="J23" s="21" t="str">
        <f aca="false">IF(OR(E23="",I23=""),"",IF(I23="Monthly",EDATE(E23,1),IF(I23="Quarterly",EDATE(E23,3),IF(I23="Annually",EDATE(E23,12),""))))</f>
        <v/>
      </c>
      <c r="K23" s="17" t="str">
        <f aca="true">IF(OR(D23="",E23=""),"Not filled",IF(J23="","Current",IF(J23&lt;TODAY(),"Overdue",IF(J23-TODAY()&lt;=30,"Due soon","Current"))))</f>
        <v>Not filled</v>
      </c>
      <c r="L23" s="22"/>
      <c r="M23" s="22"/>
    </row>
    <row r="24" customFormat="false" ht="34.5" hidden="false" customHeight="true" outlineLevel="0" collapsed="false">
      <c r="A24" s="16" t="s">
        <v>49</v>
      </c>
      <c r="B24" s="17" t="s">
        <v>97</v>
      </c>
      <c r="C24" s="17" t="s">
        <v>98</v>
      </c>
      <c r="D24" s="24" t="str">
        <f aca="false">IF(COUNTA(Contracts!A5:A44)=0,"",COUNTIF(Contracts!I5:I44,"Live"))</f>
        <v/>
      </c>
      <c r="E24" s="21" t="str">
        <f aca="false">IF(COUNT(Contracts!P5:P44)=0,"",MAX(Contracts!P5:P44))</f>
        <v/>
      </c>
      <c r="F24" s="17" t="s">
        <v>99</v>
      </c>
      <c r="G24" s="20" t="s">
        <v>59</v>
      </c>
      <c r="H24" s="20" t="s">
        <v>100</v>
      </c>
      <c r="I24" s="20" t="s">
        <v>82</v>
      </c>
      <c r="J24" s="21" t="str">
        <f aca="false">IF(OR(E24="",I24=""),"",IF(I24="Monthly",EDATE(E24,1),IF(I24="Quarterly",EDATE(E24,3),IF(I24="Annually",EDATE(E24,12),""))))</f>
        <v/>
      </c>
      <c r="K24" s="17" t="str">
        <f aca="true">IF(OR(D24="",E24=""),"Not filled",IF(J24="","Current",IF(J24&lt;TODAY(),"Overdue",IF(J24-TODAY()&lt;=30,"Due soon","Current"))))</f>
        <v>Not filled</v>
      </c>
      <c r="L24" s="22"/>
      <c r="M24" s="22"/>
    </row>
    <row r="25" customFormat="false" ht="34.5" hidden="false" customHeight="true" outlineLevel="0" collapsed="false">
      <c r="A25" s="16" t="s">
        <v>49</v>
      </c>
      <c r="B25" s="17" t="s">
        <v>97</v>
      </c>
      <c r="C25" s="17" t="s">
        <v>101</v>
      </c>
      <c r="D25" s="25" t="str">
        <f aca="false">IF(COUNTA(Contracts!A5:A44)=0,"",SUMIFS(Contracts!E5:E44,Contracts!I5:I44,"Live"))</f>
        <v/>
      </c>
      <c r="E25" s="21" t="str">
        <f aca="false">IF(COUNT(Contracts!P5:P44)=0,"",MAX(Contracts!P5:P44))</f>
        <v/>
      </c>
      <c r="F25" s="17" t="s">
        <v>102</v>
      </c>
      <c r="G25" s="20" t="s">
        <v>44</v>
      </c>
      <c r="H25" s="20" t="s">
        <v>100</v>
      </c>
      <c r="I25" s="20" t="s">
        <v>82</v>
      </c>
      <c r="J25" s="21" t="str">
        <f aca="false">IF(OR(E25="",I25=""),"",IF(I25="Monthly",EDATE(E25,1),IF(I25="Quarterly",EDATE(E25,3),IF(I25="Annually",EDATE(E25,12),""))))</f>
        <v/>
      </c>
      <c r="K25" s="17" t="str">
        <f aca="true">IF(OR(D25="",E25=""),"Not filled",IF(J25="","Current",IF(J25&lt;TODAY(),"Overdue",IF(J25-TODAY()&lt;=30,"Due soon","Current"))))</f>
        <v>Not filled</v>
      </c>
      <c r="L25" s="22"/>
      <c r="M25" s="22"/>
    </row>
    <row r="26" customFormat="false" ht="34.5" hidden="false" customHeight="true" outlineLevel="0" collapsed="false">
      <c r="A26" s="16" t="s">
        <v>49</v>
      </c>
      <c r="B26" s="17" t="s">
        <v>97</v>
      </c>
      <c r="C26" s="17" t="s">
        <v>103</v>
      </c>
      <c r="D26" s="24" t="str">
        <f aca="true">IF(COUNTA(Contracts!A5:A44)=0,"",COUNTIFS(Contracts!I5:I44,"Complete",Contracts!H5:H44,"&gt;="&amp;EDATE(TODAY(),-36)))</f>
        <v/>
      </c>
      <c r="E26" s="21" t="str">
        <f aca="false">IF(COUNT(Contracts!P5:P44)=0,"",MAX(Contracts!P5:P44))</f>
        <v/>
      </c>
      <c r="F26" s="17" t="s">
        <v>104</v>
      </c>
      <c r="G26" s="20" t="s">
        <v>59</v>
      </c>
      <c r="H26" s="20" t="s">
        <v>100</v>
      </c>
      <c r="I26" s="20" t="s">
        <v>82</v>
      </c>
      <c r="J26" s="21" t="str">
        <f aca="false">IF(OR(E26="",I26=""),"",IF(I26="Monthly",EDATE(E26,1),IF(I26="Quarterly",EDATE(E26,3),IF(I26="Annually",EDATE(E26,12),""))))</f>
        <v/>
      </c>
      <c r="K26" s="17" t="str">
        <f aca="true">IF(OR(D26="",E26=""),"Not filled",IF(J26="","Current",IF(J26&lt;TODAY(),"Overdue",IF(J26-TODAY()&lt;=30,"Due soon","Current"))))</f>
        <v>Not filled</v>
      </c>
      <c r="L26" s="22"/>
      <c r="M26" s="22"/>
    </row>
    <row r="27" customFormat="false" ht="34.5" hidden="false" customHeight="true" outlineLevel="0" collapsed="false">
      <c r="A27" s="16" t="s">
        <v>49</v>
      </c>
      <c r="B27" s="17" t="s">
        <v>97</v>
      </c>
      <c r="C27" s="17" t="s">
        <v>105</v>
      </c>
      <c r="D27" s="25" t="str">
        <f aca="false">IF(COUNT(Contracts!E5:E44)=0,"",MAX(Contracts!E5:E44))</f>
        <v/>
      </c>
      <c r="E27" s="21" t="str">
        <f aca="false">IF(COUNT(Contracts!P5:P44)=0,"",MAX(Contracts!P5:P44))</f>
        <v/>
      </c>
      <c r="F27" s="17" t="s">
        <v>106</v>
      </c>
      <c r="G27" s="20" t="s">
        <v>59</v>
      </c>
      <c r="H27" s="20" t="s">
        <v>100</v>
      </c>
      <c r="I27" s="20" t="s">
        <v>82</v>
      </c>
      <c r="J27" s="21" t="str">
        <f aca="false">IF(OR(E27="",I27=""),"",IF(I27="Monthly",EDATE(E27,1),IF(I27="Quarterly",EDATE(E27,3),IF(I27="Annually",EDATE(E27,12),""))))</f>
        <v/>
      </c>
      <c r="K27" s="17" t="str">
        <f aca="true">IF(OR(D27="",E27=""),"Not filled",IF(J27="","Current",IF(J27&lt;TODAY(),"Overdue",IF(J27-TODAY()&lt;=30,"Due soon","Current"))))</f>
        <v>Not filled</v>
      </c>
      <c r="L27" s="22"/>
      <c r="M27" s="22"/>
    </row>
    <row r="28" customFormat="false" ht="23.25" hidden="false" customHeight="true" outlineLevel="0" collapsed="false">
      <c r="A28" s="26" t="s">
        <v>107</v>
      </c>
      <c r="B28" s="17" t="s">
        <v>108</v>
      </c>
      <c r="C28" s="17" t="s">
        <v>109</v>
      </c>
      <c r="D28" s="18"/>
      <c r="E28" s="19"/>
      <c r="F28" s="17" t="s">
        <v>110</v>
      </c>
      <c r="G28" s="20" t="s">
        <v>80</v>
      </c>
      <c r="H28" s="20" t="s">
        <v>92</v>
      </c>
      <c r="I28" s="20" t="s">
        <v>82</v>
      </c>
      <c r="J28" s="21" t="str">
        <f aca="false">IF(OR(E28="",I28=""),"",IF(I28="Monthly",EDATE(E28,1),IF(I28="Quarterly",EDATE(E28,3),IF(I28="Annually",EDATE(E28,12),""))))</f>
        <v/>
      </c>
      <c r="K28" s="17" t="str">
        <f aca="true">IF(OR(D28="",E28=""),"Not filled",IF(J28="","Current",IF(J28&lt;TODAY(),"Overdue",IF(J28-TODAY()&lt;=30,"Due soon","Current"))))</f>
        <v>Not filled</v>
      </c>
      <c r="L28" s="22"/>
      <c r="M28" s="22"/>
    </row>
    <row r="29" customFormat="false" ht="23.25" hidden="false" customHeight="true" outlineLevel="0" collapsed="false">
      <c r="A29" s="26" t="s">
        <v>107</v>
      </c>
      <c r="B29" s="17" t="s">
        <v>108</v>
      </c>
      <c r="C29" s="17" t="s">
        <v>111</v>
      </c>
      <c r="D29" s="18"/>
      <c r="E29" s="19"/>
      <c r="F29" s="17" t="s">
        <v>112</v>
      </c>
      <c r="G29" s="20" t="s">
        <v>80</v>
      </c>
      <c r="H29" s="20" t="s">
        <v>92</v>
      </c>
      <c r="I29" s="20" t="s">
        <v>46</v>
      </c>
      <c r="J29" s="21" t="str">
        <f aca="false">IF(OR(E29="",I29=""),"",IF(I29="Monthly",EDATE(E29,1),IF(I29="Quarterly",EDATE(E29,3),IF(I29="Annually",EDATE(E29,12),""))))</f>
        <v/>
      </c>
      <c r="K29" s="17" t="str">
        <f aca="true">IF(OR(D29="",E29=""),"Not filled",IF(J29="","Current",IF(J29&lt;TODAY(),"Overdue",IF(J29-TODAY()&lt;=30,"Due soon","Current"))))</f>
        <v>Not filled</v>
      </c>
      <c r="L29" s="22"/>
      <c r="M29" s="22"/>
    </row>
    <row r="30" customFormat="false" ht="15" hidden="false" customHeight="true" outlineLevel="0" collapsed="false">
      <c r="A30" s="26" t="s">
        <v>107</v>
      </c>
      <c r="B30" s="17" t="s">
        <v>108</v>
      </c>
      <c r="C30" s="17" t="s">
        <v>113</v>
      </c>
      <c r="D30" s="18"/>
      <c r="E30" s="19"/>
      <c r="F30" s="17" t="s">
        <v>114</v>
      </c>
      <c r="G30" s="20" t="s">
        <v>80</v>
      </c>
      <c r="H30" s="20" t="s">
        <v>92</v>
      </c>
      <c r="I30" s="20" t="s">
        <v>46</v>
      </c>
      <c r="J30" s="21" t="str">
        <f aca="false">IF(OR(E30="",I30=""),"",IF(I30="Monthly",EDATE(E30,1),IF(I30="Quarterly",EDATE(E30,3),IF(I30="Annually",EDATE(E30,12),""))))</f>
        <v/>
      </c>
      <c r="K30" s="17" t="str">
        <f aca="true">IF(OR(D30="",E30=""),"Not filled",IF(J30="","Current",IF(J30&lt;TODAY(),"Overdue",IF(J30-TODAY()&lt;=30,"Due soon","Current"))))</f>
        <v>Not filled</v>
      </c>
      <c r="L30" s="22"/>
      <c r="M30" s="22"/>
    </row>
    <row r="31" customFormat="false" ht="15" hidden="false" customHeight="true" outlineLevel="0" collapsed="false">
      <c r="A31" s="26" t="s">
        <v>107</v>
      </c>
      <c r="B31" s="17" t="s">
        <v>108</v>
      </c>
      <c r="C31" s="17" t="s">
        <v>115</v>
      </c>
      <c r="D31" s="18"/>
      <c r="E31" s="19"/>
      <c r="F31" s="17" t="s">
        <v>116</v>
      </c>
      <c r="G31" s="20" t="s">
        <v>80</v>
      </c>
      <c r="H31" s="20" t="s">
        <v>92</v>
      </c>
      <c r="I31" s="20" t="s">
        <v>66</v>
      </c>
      <c r="J31" s="21" t="str">
        <f aca="false">IF(OR(E31="",I31=""),"",IF(I31="Monthly",EDATE(E31,1),IF(I31="Quarterly",EDATE(E31,3),IF(I31="Annually",EDATE(E31,12),""))))</f>
        <v/>
      </c>
      <c r="K31" s="17" t="str">
        <f aca="true">IF(OR(D31="",E31=""),"Not filled",IF(J31="","Current",IF(J31&lt;TODAY(),"Overdue",IF(J31-TODAY()&lt;=30,"Due soon","Current"))))</f>
        <v>Not filled</v>
      </c>
      <c r="L31" s="22"/>
      <c r="M31" s="22"/>
    </row>
    <row r="32" customFormat="false" ht="15" hidden="false" customHeight="true" outlineLevel="0" collapsed="false">
      <c r="A32" s="26" t="s">
        <v>107</v>
      </c>
      <c r="B32" s="17" t="s">
        <v>108</v>
      </c>
      <c r="C32" s="17" t="s">
        <v>117</v>
      </c>
      <c r="D32" s="18"/>
      <c r="E32" s="19"/>
      <c r="F32" s="17" t="s">
        <v>118</v>
      </c>
      <c r="G32" s="20" t="s">
        <v>80</v>
      </c>
      <c r="H32" s="20" t="s">
        <v>92</v>
      </c>
      <c r="I32" s="20" t="s">
        <v>66</v>
      </c>
      <c r="J32" s="21" t="str">
        <f aca="false">IF(OR(E32="",I32=""),"",IF(I32="Monthly",EDATE(E32,1),IF(I32="Quarterly",EDATE(E32,3),IF(I32="Annually",EDATE(E32,12),""))))</f>
        <v/>
      </c>
      <c r="K32" s="17" t="str">
        <f aca="true">IF(OR(D32="",E32=""),"Not filled",IF(J32="","Current",IF(J32&lt;TODAY(),"Overdue",IF(J32-TODAY()&lt;=30,"Due soon","Current"))))</f>
        <v>Not filled</v>
      </c>
      <c r="L32" s="22"/>
      <c r="M32" s="22"/>
    </row>
    <row r="33" customFormat="false" ht="23.25" hidden="false" customHeight="true" outlineLevel="0" collapsed="false">
      <c r="A33" s="26" t="s">
        <v>107</v>
      </c>
      <c r="B33" s="17" t="s">
        <v>108</v>
      </c>
      <c r="C33" s="17" t="s">
        <v>119</v>
      </c>
      <c r="D33" s="18"/>
      <c r="E33" s="19"/>
      <c r="F33" s="17" t="s">
        <v>120</v>
      </c>
      <c r="G33" s="20" t="s">
        <v>80</v>
      </c>
      <c r="H33" s="20" t="s">
        <v>92</v>
      </c>
      <c r="I33" s="20" t="s">
        <v>82</v>
      </c>
      <c r="J33" s="21" t="str">
        <f aca="false">IF(OR(E33="",I33=""),"",IF(I33="Monthly",EDATE(E33,1),IF(I33="Quarterly",EDATE(E33,3),IF(I33="Annually",EDATE(E33,12),""))))</f>
        <v/>
      </c>
      <c r="K33" s="17" t="str">
        <f aca="true">IF(OR(D33="",E33=""),"Not filled",IF(J33="","Current",IF(J33&lt;TODAY(),"Overdue",IF(J33-TODAY()&lt;=30,"Due soon","Current"))))</f>
        <v>Not filled</v>
      </c>
      <c r="L33" s="22"/>
      <c r="M33" s="22"/>
    </row>
    <row r="34" customFormat="false" ht="15" hidden="false" customHeight="true" outlineLevel="0" collapsed="false">
      <c r="A34" s="26" t="s">
        <v>107</v>
      </c>
      <c r="B34" s="17" t="s">
        <v>108</v>
      </c>
      <c r="C34" s="17" t="s">
        <v>121</v>
      </c>
      <c r="D34" s="18"/>
      <c r="E34" s="19"/>
      <c r="F34" s="17" t="s">
        <v>122</v>
      </c>
      <c r="G34" s="20" t="s">
        <v>80</v>
      </c>
      <c r="H34" s="20" t="s">
        <v>123</v>
      </c>
      <c r="I34" s="20" t="s">
        <v>66</v>
      </c>
      <c r="J34" s="21" t="str">
        <f aca="false">IF(OR(E34="",I34=""),"",IF(I34="Monthly",EDATE(E34,1),IF(I34="Quarterly",EDATE(E34,3),IF(I34="Annually",EDATE(E34,12),""))))</f>
        <v/>
      </c>
      <c r="K34" s="17" t="str">
        <f aca="true">IF(OR(D34="",E34=""),"Not filled",IF(J34="","Current",IF(J34&lt;TODAY(),"Overdue",IF(J34-TODAY()&lt;=30,"Due soon","Current"))))</f>
        <v>Not filled</v>
      </c>
      <c r="L34" s="22"/>
      <c r="M34" s="22"/>
    </row>
    <row r="35" customFormat="false" ht="15" hidden="false" customHeight="true" outlineLevel="0" collapsed="false">
      <c r="A35" s="26" t="s">
        <v>107</v>
      </c>
      <c r="B35" s="17" t="s">
        <v>108</v>
      </c>
      <c r="C35" s="17" t="s">
        <v>124</v>
      </c>
      <c r="D35" s="18"/>
      <c r="E35" s="19"/>
      <c r="F35" s="17" t="s">
        <v>125</v>
      </c>
      <c r="G35" s="20" t="s">
        <v>80</v>
      </c>
      <c r="H35" s="20" t="s">
        <v>92</v>
      </c>
      <c r="I35" s="20" t="s">
        <v>66</v>
      </c>
      <c r="J35" s="21" t="str">
        <f aca="false">IF(OR(E35="",I35=""),"",IF(I35="Monthly",EDATE(E35,1),IF(I35="Quarterly",EDATE(E35,3),IF(I35="Annually",EDATE(E35,12),""))))</f>
        <v/>
      </c>
      <c r="K35" s="17" t="str">
        <f aca="true">IF(OR(D35="",E35=""),"Not filled",IF(J35="","Current",IF(J35&lt;TODAY(),"Overdue",IF(J35-TODAY()&lt;=30,"Due soon","Current"))))</f>
        <v>Not filled</v>
      </c>
      <c r="L35" s="22"/>
      <c r="M35" s="22"/>
    </row>
    <row r="36" customFormat="false" ht="23.25" hidden="false" customHeight="true" outlineLevel="0" collapsed="false">
      <c r="A36" s="26" t="s">
        <v>107</v>
      </c>
      <c r="B36" s="17" t="s">
        <v>108</v>
      </c>
      <c r="C36" s="17" t="s">
        <v>126</v>
      </c>
      <c r="D36" s="18"/>
      <c r="E36" s="19"/>
      <c r="F36" s="17"/>
      <c r="G36" s="20" t="s">
        <v>80</v>
      </c>
      <c r="H36" s="20" t="s">
        <v>92</v>
      </c>
      <c r="I36" s="20" t="s">
        <v>66</v>
      </c>
      <c r="J36" s="21" t="str">
        <f aca="false">IF(OR(E36="",I36=""),"",IF(I36="Monthly",EDATE(E36,1),IF(I36="Quarterly",EDATE(E36,3),IF(I36="Annually",EDATE(E36,12),""))))</f>
        <v/>
      </c>
      <c r="K36" s="17" t="str">
        <f aca="true">IF(OR(D36="",E36=""),"Not filled",IF(J36="","Current",IF(J36&lt;TODAY(),"Overdue",IF(J36-TODAY()&lt;=30,"Due soon","Current"))))</f>
        <v>Not filled</v>
      </c>
      <c r="L36" s="22"/>
      <c r="M36" s="22"/>
    </row>
    <row r="37" customFormat="false" ht="15" hidden="false" customHeight="true" outlineLevel="0" collapsed="false">
      <c r="A37" s="26" t="s">
        <v>107</v>
      </c>
      <c r="B37" s="17" t="s">
        <v>108</v>
      </c>
      <c r="C37" s="17" t="s">
        <v>127</v>
      </c>
      <c r="D37" s="18"/>
      <c r="E37" s="19"/>
      <c r="F37" s="17" t="s">
        <v>128</v>
      </c>
      <c r="G37" s="20" t="s">
        <v>80</v>
      </c>
      <c r="H37" s="20" t="s">
        <v>129</v>
      </c>
      <c r="I37" s="20" t="s">
        <v>46</v>
      </c>
      <c r="J37" s="21" t="str">
        <f aca="false">IF(OR(E37="",I37=""),"",IF(I37="Monthly",EDATE(E37,1),IF(I37="Quarterly",EDATE(E37,3),IF(I37="Annually",EDATE(E37,12),""))))</f>
        <v/>
      </c>
      <c r="K37" s="17" t="str">
        <f aca="true">IF(OR(D37="",E37=""),"Not filled",IF(J37="","Current",IF(J37&lt;TODAY(),"Overdue",IF(J37-TODAY()&lt;=30,"Due soon","Current"))))</f>
        <v>Not filled</v>
      </c>
      <c r="L37" s="22"/>
      <c r="M37" s="22"/>
    </row>
    <row r="38" customFormat="false" ht="15" hidden="false" customHeight="true" outlineLevel="0" collapsed="false">
      <c r="A38" s="26" t="s">
        <v>107</v>
      </c>
      <c r="B38" s="17" t="s">
        <v>108</v>
      </c>
      <c r="C38" s="17" t="s">
        <v>130</v>
      </c>
      <c r="D38" s="18"/>
      <c r="E38" s="19"/>
      <c r="F38" s="17" t="s">
        <v>131</v>
      </c>
      <c r="G38" s="20" t="s">
        <v>80</v>
      </c>
      <c r="H38" s="20" t="s">
        <v>92</v>
      </c>
      <c r="I38" s="20" t="s">
        <v>46</v>
      </c>
      <c r="J38" s="21" t="str">
        <f aca="false">IF(OR(E38="",I38=""),"",IF(I38="Monthly",EDATE(E38,1),IF(I38="Quarterly",EDATE(E38,3),IF(I38="Annually",EDATE(E38,12),""))))</f>
        <v/>
      </c>
      <c r="K38" s="17" t="str">
        <f aca="true">IF(OR(D38="",E38=""),"Not filled",IF(J38="","Current",IF(J38&lt;TODAY(),"Overdue",IF(J38-TODAY()&lt;=30,"Due soon","Current"))))</f>
        <v>Not filled</v>
      </c>
      <c r="L38" s="22"/>
      <c r="M38" s="22"/>
    </row>
    <row r="39" customFormat="false" ht="23.25" hidden="false" customHeight="true" outlineLevel="0" collapsed="false">
      <c r="A39" s="26" t="s">
        <v>107</v>
      </c>
      <c r="B39" s="17" t="s">
        <v>108</v>
      </c>
      <c r="C39" s="17" t="s">
        <v>132</v>
      </c>
      <c r="D39" s="18"/>
      <c r="E39" s="19"/>
      <c r="F39" s="17" t="s">
        <v>133</v>
      </c>
      <c r="G39" s="20" t="s">
        <v>44</v>
      </c>
      <c r="H39" s="20" t="s">
        <v>134</v>
      </c>
      <c r="I39" s="20" t="s">
        <v>46</v>
      </c>
      <c r="J39" s="21" t="str">
        <f aca="false">IF(OR(E39="",I39=""),"",IF(I39="Monthly",EDATE(E39,1),IF(I39="Quarterly",EDATE(E39,3),IF(I39="Annually",EDATE(E39,12),""))))</f>
        <v/>
      </c>
      <c r="K39" s="17" t="str">
        <f aca="true">IF(OR(D39="",E39=""),"Not filled",IF(J39="","Current",IF(J39&lt;TODAY(),"Overdue",IF(J39-TODAY()&lt;=30,"Due soon","Current"))))</f>
        <v>Not filled</v>
      </c>
      <c r="L39" s="22"/>
      <c r="M39" s="22"/>
    </row>
    <row r="40" customFormat="false" ht="15" hidden="false" customHeight="true" outlineLevel="0" collapsed="false">
      <c r="A40" s="26" t="s">
        <v>107</v>
      </c>
      <c r="B40" s="17" t="s">
        <v>108</v>
      </c>
      <c r="C40" s="17" t="s">
        <v>135</v>
      </c>
      <c r="D40" s="18"/>
      <c r="E40" s="19"/>
      <c r="F40" s="17" t="s">
        <v>136</v>
      </c>
      <c r="G40" s="20" t="s">
        <v>80</v>
      </c>
      <c r="H40" s="20" t="s">
        <v>81</v>
      </c>
      <c r="I40" s="20" t="s">
        <v>66</v>
      </c>
      <c r="J40" s="21" t="str">
        <f aca="false">IF(OR(E40="",I40=""),"",IF(I40="Monthly",EDATE(E40,1),IF(I40="Quarterly",EDATE(E40,3),IF(I40="Annually",EDATE(E40,12),""))))</f>
        <v/>
      </c>
      <c r="K40" s="17" t="str">
        <f aca="true">IF(OR(D40="",E40=""),"Not filled",IF(J40="","Current",IF(J40&lt;TODAY(),"Overdue",IF(J40-TODAY()&lt;=30,"Due soon","Current"))))</f>
        <v>Not filled</v>
      </c>
      <c r="L40" s="22"/>
      <c r="M40" s="22"/>
    </row>
    <row r="41" customFormat="false" ht="15" hidden="false" customHeight="true" outlineLevel="0" collapsed="false">
      <c r="A41" s="26" t="s">
        <v>107</v>
      </c>
      <c r="B41" s="17" t="s">
        <v>137</v>
      </c>
      <c r="C41" s="17" t="s">
        <v>138</v>
      </c>
      <c r="D41" s="18"/>
      <c r="E41" s="19"/>
      <c r="F41" s="17" t="s">
        <v>139</v>
      </c>
      <c r="G41" s="20" t="s">
        <v>59</v>
      </c>
      <c r="H41" s="20" t="s">
        <v>140</v>
      </c>
      <c r="I41" s="20" t="s">
        <v>82</v>
      </c>
      <c r="J41" s="21" t="str">
        <f aca="false">IF(OR(E41="",I41=""),"",IF(I41="Monthly",EDATE(E41,1),IF(I41="Quarterly",EDATE(E41,3),IF(I41="Annually",EDATE(E41,12),""))))</f>
        <v/>
      </c>
      <c r="K41" s="17" t="str">
        <f aca="true">IF(OR(D41="",E41=""),"Not filled",IF(J41="","Current",IF(J41&lt;TODAY(),"Overdue",IF(J41-TODAY()&lt;=30,"Due soon","Current"))))</f>
        <v>Not filled</v>
      </c>
      <c r="L41" s="22"/>
      <c r="M41" s="22"/>
    </row>
    <row r="42" customFormat="false" ht="15" hidden="false" customHeight="true" outlineLevel="0" collapsed="false">
      <c r="A42" s="26" t="s">
        <v>107</v>
      </c>
      <c r="B42" s="17" t="s">
        <v>137</v>
      </c>
      <c r="C42" s="17" t="s">
        <v>141</v>
      </c>
      <c r="D42" s="18"/>
      <c r="E42" s="19"/>
      <c r="F42" s="17" t="s">
        <v>142</v>
      </c>
      <c r="G42" s="20" t="s">
        <v>59</v>
      </c>
      <c r="H42" s="20" t="s">
        <v>143</v>
      </c>
      <c r="I42" s="20" t="s">
        <v>66</v>
      </c>
      <c r="J42" s="21" t="str">
        <f aca="false">IF(OR(E42="",I42=""),"",IF(I42="Monthly",EDATE(E42,1),IF(I42="Quarterly",EDATE(E42,3),IF(I42="Annually",EDATE(E42,12),""))))</f>
        <v/>
      </c>
      <c r="K42" s="17" t="str">
        <f aca="true">IF(OR(D42="",E42=""),"Not filled",IF(J42="","Current",IF(J42&lt;TODAY(),"Overdue",IF(J42-TODAY()&lt;=30,"Due soon","Current"))))</f>
        <v>Not filled</v>
      </c>
      <c r="L42" s="22"/>
      <c r="M42" s="22"/>
    </row>
    <row r="43" customFormat="false" ht="15" hidden="false" customHeight="true" outlineLevel="0" collapsed="false">
      <c r="A43" s="26" t="s">
        <v>107</v>
      </c>
      <c r="B43" s="17" t="s">
        <v>137</v>
      </c>
      <c r="C43" s="17" t="s">
        <v>144</v>
      </c>
      <c r="D43" s="18"/>
      <c r="E43" s="19"/>
      <c r="F43" s="17"/>
      <c r="G43" s="20" t="s">
        <v>59</v>
      </c>
      <c r="H43" s="20" t="s">
        <v>145</v>
      </c>
      <c r="I43" s="20" t="s">
        <v>82</v>
      </c>
      <c r="J43" s="21" t="str">
        <f aca="false">IF(OR(E43="",I43=""),"",IF(I43="Monthly",EDATE(E43,1),IF(I43="Quarterly",EDATE(E43,3),IF(I43="Annually",EDATE(E43,12),""))))</f>
        <v/>
      </c>
      <c r="K43" s="17" t="str">
        <f aca="true">IF(OR(D43="",E43=""),"Not filled",IF(J43="","Current",IF(J43&lt;TODAY(),"Overdue",IF(J43-TODAY()&lt;=30,"Due soon","Current"))))</f>
        <v>Not filled</v>
      </c>
      <c r="L43" s="22"/>
      <c r="M43" s="22"/>
    </row>
    <row r="44" customFormat="false" ht="23.25" hidden="false" customHeight="true" outlineLevel="0" collapsed="false">
      <c r="A44" s="26" t="s">
        <v>107</v>
      </c>
      <c r="B44" s="17" t="s">
        <v>137</v>
      </c>
      <c r="C44" s="17" t="s">
        <v>146</v>
      </c>
      <c r="D44" s="18"/>
      <c r="E44" s="19"/>
      <c r="F44" s="17" t="s">
        <v>147</v>
      </c>
      <c r="G44" s="20" t="s">
        <v>59</v>
      </c>
      <c r="H44" s="20" t="s">
        <v>145</v>
      </c>
      <c r="I44" s="20" t="s">
        <v>82</v>
      </c>
      <c r="J44" s="21" t="str">
        <f aca="false">IF(OR(E44="",I44=""),"",IF(I44="Monthly",EDATE(E44,1),IF(I44="Quarterly",EDATE(E44,3),IF(I44="Annually",EDATE(E44,12),""))))</f>
        <v/>
      </c>
      <c r="K44" s="17" t="str">
        <f aca="true">IF(OR(D44="",E44=""),"Not filled",IF(J44="","Current",IF(J44&lt;TODAY(),"Overdue",IF(J44-TODAY()&lt;=30,"Due soon","Current"))))</f>
        <v>Not filled</v>
      </c>
      <c r="L44" s="22"/>
      <c r="M44" s="22"/>
    </row>
    <row r="45" customFormat="false" ht="15" hidden="false" customHeight="true" outlineLevel="0" collapsed="false">
      <c r="A45" s="26" t="s">
        <v>107</v>
      </c>
      <c r="B45" s="17" t="s">
        <v>137</v>
      </c>
      <c r="C45" s="17" t="s">
        <v>148</v>
      </c>
      <c r="D45" s="18"/>
      <c r="E45" s="19"/>
      <c r="F45" s="17" t="s">
        <v>149</v>
      </c>
      <c r="G45" s="20" t="s">
        <v>59</v>
      </c>
      <c r="H45" s="20" t="s">
        <v>150</v>
      </c>
      <c r="I45" s="20" t="s">
        <v>66</v>
      </c>
      <c r="J45" s="21" t="str">
        <f aca="false">IF(OR(E45="",I45=""),"",IF(I45="Monthly",EDATE(E45,1),IF(I45="Quarterly",EDATE(E45,3),IF(I45="Annually",EDATE(E45,12),""))))</f>
        <v/>
      </c>
      <c r="K45" s="17" t="str">
        <f aca="true">IF(OR(D45="",E45=""),"Not filled",IF(J45="","Current",IF(J45&lt;TODAY(),"Overdue",IF(J45-TODAY()&lt;=30,"Due soon","Current"))))</f>
        <v>Not filled</v>
      </c>
      <c r="L45" s="22"/>
      <c r="M45" s="22"/>
    </row>
    <row r="46" customFormat="false" ht="15" hidden="false" customHeight="true" outlineLevel="0" collapsed="false">
      <c r="A46" s="26" t="s">
        <v>107</v>
      </c>
      <c r="B46" s="17" t="s">
        <v>137</v>
      </c>
      <c r="C46" s="17" t="s">
        <v>151</v>
      </c>
      <c r="D46" s="18"/>
      <c r="E46" s="19"/>
      <c r="F46" s="17" t="s">
        <v>152</v>
      </c>
      <c r="G46" s="20" t="s">
        <v>53</v>
      </c>
      <c r="H46" s="20" t="s">
        <v>150</v>
      </c>
      <c r="I46" s="20" t="s">
        <v>55</v>
      </c>
      <c r="J46" s="21" t="str">
        <f aca="false">IF(OR(E46="",I46=""),"",IF(I46="Monthly",EDATE(E46,1),IF(I46="Quarterly",EDATE(E46,3),IF(I46="Annually",EDATE(E46,12),""))))</f>
        <v/>
      </c>
      <c r="K46" s="17" t="str">
        <f aca="true">IF(OR(D46="",E46=""),"Not filled",IF(J46="","Current",IF(J46&lt;TODAY(),"Overdue",IF(J46-TODAY()&lt;=30,"Due soon","Current"))))</f>
        <v>Not filled</v>
      </c>
      <c r="L46" s="22"/>
      <c r="M46" s="22"/>
    </row>
    <row r="47" customFormat="false" ht="15" hidden="false" customHeight="true" outlineLevel="0" collapsed="false">
      <c r="A47" s="26" t="s">
        <v>107</v>
      </c>
      <c r="B47" s="17" t="s">
        <v>137</v>
      </c>
      <c r="C47" s="17" t="s">
        <v>153</v>
      </c>
      <c r="D47" s="18"/>
      <c r="E47" s="19"/>
      <c r="F47" s="17" t="s">
        <v>154</v>
      </c>
      <c r="G47" s="20" t="s">
        <v>44</v>
      </c>
      <c r="H47" s="20" t="s">
        <v>45</v>
      </c>
      <c r="I47" s="20" t="s">
        <v>66</v>
      </c>
      <c r="J47" s="21" t="str">
        <f aca="false">IF(OR(E47="",I47=""),"",IF(I47="Monthly",EDATE(E47,1),IF(I47="Quarterly",EDATE(E47,3),IF(I47="Annually",EDATE(E47,12),""))))</f>
        <v/>
      </c>
      <c r="K47" s="17" t="str">
        <f aca="true">IF(OR(D47="",E47=""),"Not filled",IF(J47="","Current",IF(J47&lt;TODAY(),"Overdue",IF(J47-TODAY()&lt;=30,"Due soon","Current"))))</f>
        <v>Not filled</v>
      </c>
      <c r="L47" s="22"/>
      <c r="M47" s="22"/>
    </row>
    <row r="48" customFormat="false" ht="23.25" hidden="false" customHeight="true" outlineLevel="0" collapsed="false">
      <c r="A48" s="26" t="s">
        <v>107</v>
      </c>
      <c r="B48" s="17" t="s">
        <v>137</v>
      </c>
      <c r="C48" s="17" t="s">
        <v>155</v>
      </c>
      <c r="D48" s="18"/>
      <c r="E48" s="19"/>
      <c r="F48" s="17" t="s">
        <v>156</v>
      </c>
      <c r="G48" s="20" t="s">
        <v>44</v>
      </c>
      <c r="H48" s="20" t="s">
        <v>45</v>
      </c>
      <c r="I48" s="20" t="s">
        <v>46</v>
      </c>
      <c r="J48" s="21" t="str">
        <f aca="false">IF(OR(E48="",I48=""),"",IF(I48="Monthly",EDATE(E48,1),IF(I48="Quarterly",EDATE(E48,3),IF(I48="Annually",EDATE(E48,12),""))))</f>
        <v/>
      </c>
      <c r="K48" s="17" t="str">
        <f aca="true">IF(OR(D48="",E48=""),"Not filled",IF(J48="","Current",IF(J48&lt;TODAY(),"Overdue",IF(J48-TODAY()&lt;=30,"Due soon","Current"))))</f>
        <v>Not filled</v>
      </c>
      <c r="L48" s="22"/>
      <c r="M48" s="22"/>
    </row>
    <row r="49" customFormat="false" ht="15" hidden="false" customHeight="true" outlineLevel="0" collapsed="false">
      <c r="A49" s="26" t="s">
        <v>107</v>
      </c>
      <c r="B49" s="17" t="s">
        <v>137</v>
      </c>
      <c r="C49" s="17" t="s">
        <v>157</v>
      </c>
      <c r="D49" s="18"/>
      <c r="E49" s="19"/>
      <c r="F49" s="17" t="s">
        <v>158</v>
      </c>
      <c r="G49" s="20" t="s">
        <v>59</v>
      </c>
      <c r="H49" s="20" t="s">
        <v>60</v>
      </c>
      <c r="I49" s="20" t="s">
        <v>46</v>
      </c>
      <c r="J49" s="21" t="str">
        <f aca="false">IF(OR(E49="",I49=""),"",IF(I49="Monthly",EDATE(E49,1),IF(I49="Quarterly",EDATE(E49,3),IF(I49="Annually",EDATE(E49,12),""))))</f>
        <v/>
      </c>
      <c r="K49" s="17" t="str">
        <f aca="true">IF(OR(D49="",E49=""),"Not filled",IF(J49="","Current",IF(J49&lt;TODAY(),"Overdue",IF(J49-TODAY()&lt;=30,"Due soon","Current"))))</f>
        <v>Not filled</v>
      </c>
      <c r="L49" s="22"/>
      <c r="M49" s="22"/>
    </row>
    <row r="50" customFormat="false" ht="15" hidden="false" customHeight="true" outlineLevel="0" collapsed="false">
      <c r="A50" s="26" t="s">
        <v>107</v>
      </c>
      <c r="B50" s="17" t="s">
        <v>159</v>
      </c>
      <c r="C50" s="17" t="s">
        <v>160</v>
      </c>
      <c r="D50" s="18"/>
      <c r="E50" s="19"/>
      <c r="F50" s="17" t="s">
        <v>161</v>
      </c>
      <c r="G50" s="20" t="s">
        <v>159</v>
      </c>
      <c r="H50" s="20" t="s">
        <v>162</v>
      </c>
      <c r="I50" s="20" t="s">
        <v>66</v>
      </c>
      <c r="J50" s="21" t="str">
        <f aca="false">IF(OR(E50="",I50=""),"",IF(I50="Monthly",EDATE(E50,1),IF(I50="Quarterly",EDATE(E50,3),IF(I50="Annually",EDATE(E50,12),""))))</f>
        <v/>
      </c>
      <c r="K50" s="17" t="str">
        <f aca="true">IF(OR(D50="",E50=""),"Not filled",IF(J50="","Current",IF(J50&lt;TODAY(),"Overdue",IF(J50-TODAY()&lt;=30,"Due soon","Current"))))</f>
        <v>Not filled</v>
      </c>
      <c r="L50" s="22"/>
      <c r="M50" s="22"/>
    </row>
    <row r="51" customFormat="false" ht="15" hidden="false" customHeight="true" outlineLevel="0" collapsed="false">
      <c r="A51" s="26" t="s">
        <v>107</v>
      </c>
      <c r="B51" s="17" t="s">
        <v>159</v>
      </c>
      <c r="C51" s="17" t="s">
        <v>163</v>
      </c>
      <c r="D51" s="18"/>
      <c r="E51" s="19"/>
      <c r="F51" s="17" t="s">
        <v>164</v>
      </c>
      <c r="G51" s="20" t="s">
        <v>159</v>
      </c>
      <c r="H51" s="20" t="s">
        <v>162</v>
      </c>
      <c r="I51" s="20" t="s">
        <v>66</v>
      </c>
      <c r="J51" s="21" t="str">
        <f aca="false">IF(OR(E51="",I51=""),"",IF(I51="Monthly",EDATE(E51,1),IF(I51="Quarterly",EDATE(E51,3),IF(I51="Annually",EDATE(E51,12),""))))</f>
        <v/>
      </c>
      <c r="K51" s="17" t="str">
        <f aca="true">IF(OR(D51="",E51=""),"Not filled",IF(J51="","Current",IF(J51&lt;TODAY(),"Overdue",IF(J51-TODAY()&lt;=30,"Due soon","Current"))))</f>
        <v>Not filled</v>
      </c>
      <c r="L51" s="22"/>
      <c r="M51" s="22"/>
    </row>
    <row r="52" customFormat="false" ht="15" hidden="false" customHeight="true" outlineLevel="0" collapsed="false">
      <c r="A52" s="26" t="s">
        <v>107</v>
      </c>
      <c r="B52" s="17" t="s">
        <v>159</v>
      </c>
      <c r="C52" s="17" t="s">
        <v>165</v>
      </c>
      <c r="D52" s="18"/>
      <c r="E52" s="19"/>
      <c r="F52" s="17" t="s">
        <v>166</v>
      </c>
      <c r="G52" s="20" t="s">
        <v>159</v>
      </c>
      <c r="H52" s="20" t="s">
        <v>162</v>
      </c>
      <c r="I52" s="20" t="s">
        <v>55</v>
      </c>
      <c r="J52" s="21" t="str">
        <f aca="false">IF(OR(E52="",I52=""),"",IF(I52="Monthly",EDATE(E52,1),IF(I52="Quarterly",EDATE(E52,3),IF(I52="Annually",EDATE(E52,12),""))))</f>
        <v/>
      </c>
      <c r="K52" s="17" t="str">
        <f aca="true">IF(OR(D52="",E52=""),"Not filled",IF(J52="","Current",IF(J52&lt;TODAY(),"Overdue",IF(J52-TODAY()&lt;=30,"Due soon","Current"))))</f>
        <v>Not filled</v>
      </c>
      <c r="L52" s="22"/>
      <c r="M52" s="22"/>
    </row>
    <row r="53" customFormat="false" ht="23.25" hidden="false" customHeight="true" outlineLevel="0" collapsed="false">
      <c r="A53" s="26" t="s">
        <v>107</v>
      </c>
      <c r="B53" s="17" t="s">
        <v>167</v>
      </c>
      <c r="C53" s="17" t="s">
        <v>168</v>
      </c>
      <c r="D53" s="18"/>
      <c r="E53" s="19"/>
      <c r="F53" s="17"/>
      <c r="G53" s="20" t="s">
        <v>59</v>
      </c>
      <c r="H53" s="20" t="s">
        <v>169</v>
      </c>
      <c r="I53" s="20" t="s">
        <v>66</v>
      </c>
      <c r="J53" s="21" t="str">
        <f aca="false">IF(OR(E53="",I53=""),"",IF(I53="Monthly",EDATE(E53,1),IF(I53="Quarterly",EDATE(E53,3),IF(I53="Annually",EDATE(E53,12),""))))</f>
        <v/>
      </c>
      <c r="K53" s="17" t="str">
        <f aca="true">IF(OR(D53="",E53=""),"Not filled",IF(J53="","Current",IF(J53&lt;TODAY(),"Overdue",IF(J53-TODAY()&lt;=30,"Due soon","Current"))))</f>
        <v>Not filled</v>
      </c>
      <c r="L53" s="22"/>
      <c r="M53" s="22"/>
    </row>
    <row r="54" customFormat="false" ht="23.25" hidden="false" customHeight="true" outlineLevel="0" collapsed="false">
      <c r="A54" s="26" t="s">
        <v>107</v>
      </c>
      <c r="B54" s="17" t="s">
        <v>167</v>
      </c>
      <c r="C54" s="17" t="s">
        <v>170</v>
      </c>
      <c r="D54" s="18"/>
      <c r="E54" s="19"/>
      <c r="F54" s="17" t="s">
        <v>171</v>
      </c>
      <c r="G54" s="20" t="s">
        <v>44</v>
      </c>
      <c r="H54" s="20" t="s">
        <v>45</v>
      </c>
      <c r="I54" s="20" t="s">
        <v>46</v>
      </c>
      <c r="J54" s="21" t="str">
        <f aca="false">IF(OR(E54="",I54=""),"",IF(I54="Monthly",EDATE(E54,1),IF(I54="Quarterly",EDATE(E54,3),IF(I54="Annually",EDATE(E54,12),""))))</f>
        <v/>
      </c>
      <c r="K54" s="17" t="str">
        <f aca="true">IF(OR(D54="",E54=""),"Not filled",IF(J54="","Current",IF(J54&lt;TODAY(),"Overdue",IF(J54-TODAY()&lt;=30,"Due soon","Current"))))</f>
        <v>Not filled</v>
      </c>
      <c r="L54" s="22"/>
      <c r="M54" s="22"/>
    </row>
    <row r="55" customFormat="false" ht="23.25" hidden="false" customHeight="true" outlineLevel="0" collapsed="false">
      <c r="A55" s="26" t="s">
        <v>107</v>
      </c>
      <c r="B55" s="17" t="s">
        <v>167</v>
      </c>
      <c r="C55" s="17" t="s">
        <v>172</v>
      </c>
      <c r="D55" s="18"/>
      <c r="E55" s="19"/>
      <c r="F55" s="17" t="s">
        <v>173</v>
      </c>
      <c r="G55" s="20" t="s">
        <v>44</v>
      </c>
      <c r="H55" s="20" t="s">
        <v>45</v>
      </c>
      <c r="I55" s="20" t="s">
        <v>46</v>
      </c>
      <c r="J55" s="21" t="str">
        <f aca="false">IF(OR(E55="",I55=""),"",IF(I55="Monthly",EDATE(E55,1),IF(I55="Quarterly",EDATE(E55,3),IF(I55="Annually",EDATE(E55,12),""))))</f>
        <v/>
      </c>
      <c r="K55" s="17" t="str">
        <f aca="true">IF(OR(D55="",E55=""),"Not filled",IF(J55="","Current",IF(J55&lt;TODAY(),"Overdue",IF(J55-TODAY()&lt;=30,"Due soon","Current"))))</f>
        <v>Not filled</v>
      </c>
      <c r="L55" s="22"/>
      <c r="M55" s="22"/>
    </row>
    <row r="56" customFormat="false" ht="15" hidden="false" customHeight="true" outlineLevel="0" collapsed="false">
      <c r="A56" s="26" t="s">
        <v>107</v>
      </c>
      <c r="B56" s="17" t="s">
        <v>167</v>
      </c>
      <c r="C56" s="17" t="s">
        <v>174</v>
      </c>
      <c r="D56" s="18"/>
      <c r="E56" s="19"/>
      <c r="F56" s="17" t="s">
        <v>175</v>
      </c>
      <c r="G56" s="20" t="s">
        <v>44</v>
      </c>
      <c r="H56" s="20" t="s">
        <v>45</v>
      </c>
      <c r="I56" s="20" t="s">
        <v>66</v>
      </c>
      <c r="J56" s="21" t="str">
        <f aca="false">IF(OR(E56="",I56=""),"",IF(I56="Monthly",EDATE(E56,1),IF(I56="Quarterly",EDATE(E56,3),IF(I56="Annually",EDATE(E56,12),""))))</f>
        <v/>
      </c>
      <c r="K56" s="17" t="str">
        <f aca="true">IF(OR(D56="",E56=""),"Not filled",IF(J56="","Current",IF(J56&lt;TODAY(),"Overdue",IF(J56-TODAY()&lt;=30,"Due soon","Current"))))</f>
        <v>Not filled</v>
      </c>
      <c r="L56" s="22"/>
      <c r="M56" s="22"/>
    </row>
    <row r="57" customFormat="false" ht="15" hidden="false" customHeight="true" outlineLevel="0" collapsed="false">
      <c r="A57" s="26" t="s">
        <v>107</v>
      </c>
      <c r="B57" s="17" t="s">
        <v>176</v>
      </c>
      <c r="C57" s="17" t="s">
        <v>177</v>
      </c>
      <c r="D57" s="18"/>
      <c r="E57" s="19"/>
      <c r="F57" s="17" t="s">
        <v>178</v>
      </c>
      <c r="G57" s="20" t="s">
        <v>80</v>
      </c>
      <c r="H57" s="20" t="s">
        <v>92</v>
      </c>
      <c r="I57" s="20" t="s">
        <v>66</v>
      </c>
      <c r="J57" s="21" t="str">
        <f aca="false">IF(OR(E57="",I57=""),"",IF(I57="Monthly",EDATE(E57,1),IF(I57="Quarterly",EDATE(E57,3),IF(I57="Annually",EDATE(E57,12),""))))</f>
        <v/>
      </c>
      <c r="K57" s="17" t="str">
        <f aca="true">IF(OR(D57="",E57=""),"Not filled",IF(J57="","Current",IF(J57&lt;TODAY(),"Overdue",IF(J57-TODAY()&lt;=30,"Due soon","Current"))))</f>
        <v>Not filled</v>
      </c>
      <c r="L57" s="22"/>
      <c r="M57" s="22"/>
    </row>
    <row r="58" customFormat="false" ht="15" hidden="false" customHeight="true" outlineLevel="0" collapsed="false">
      <c r="A58" s="26" t="s">
        <v>107</v>
      </c>
      <c r="B58" s="17" t="s">
        <v>176</v>
      </c>
      <c r="C58" s="17" t="s">
        <v>179</v>
      </c>
      <c r="D58" s="18"/>
      <c r="E58" s="19"/>
      <c r="F58" s="17"/>
      <c r="G58" s="20" t="s">
        <v>80</v>
      </c>
      <c r="H58" s="20" t="s">
        <v>92</v>
      </c>
      <c r="I58" s="20" t="s">
        <v>66</v>
      </c>
      <c r="J58" s="21" t="str">
        <f aca="false">IF(OR(E58="",I58=""),"",IF(I58="Monthly",EDATE(E58,1),IF(I58="Quarterly",EDATE(E58,3),IF(I58="Annually",EDATE(E58,12),""))))</f>
        <v/>
      </c>
      <c r="K58" s="17" t="str">
        <f aca="true">IF(OR(D58="",E58=""),"Not filled",IF(J58="","Current",IF(J58&lt;TODAY(),"Overdue",IF(J58-TODAY()&lt;=30,"Due soon","Current"))))</f>
        <v>Not filled</v>
      </c>
      <c r="L58" s="22"/>
      <c r="M58" s="22"/>
    </row>
    <row r="59" customFormat="false" ht="15" hidden="false" customHeight="true" outlineLevel="0" collapsed="false">
      <c r="A59" s="26" t="s">
        <v>107</v>
      </c>
      <c r="B59" s="17" t="s">
        <v>176</v>
      </c>
      <c r="C59" s="17" t="s">
        <v>180</v>
      </c>
      <c r="D59" s="18"/>
      <c r="E59" s="19"/>
      <c r="F59" s="17"/>
      <c r="G59" s="20" t="s">
        <v>80</v>
      </c>
      <c r="H59" s="20" t="s">
        <v>92</v>
      </c>
      <c r="I59" s="20" t="s">
        <v>46</v>
      </c>
      <c r="J59" s="21" t="str">
        <f aca="false">IF(OR(E59="",I59=""),"",IF(I59="Monthly",EDATE(E59,1),IF(I59="Quarterly",EDATE(E59,3),IF(I59="Annually",EDATE(E59,12),""))))</f>
        <v/>
      </c>
      <c r="K59" s="17" t="str">
        <f aca="true">IF(OR(D59="",E59=""),"Not filled",IF(J59="","Current",IF(J59&lt;TODAY(),"Overdue",IF(J59-TODAY()&lt;=30,"Due soon","Current"))))</f>
        <v>Not filled</v>
      </c>
      <c r="L59" s="22"/>
      <c r="M59" s="22"/>
    </row>
    <row r="60" customFormat="false" ht="23.25" hidden="false" customHeight="true" outlineLevel="0" collapsed="false">
      <c r="A60" s="26" t="s">
        <v>107</v>
      </c>
      <c r="B60" s="17" t="s">
        <v>176</v>
      </c>
      <c r="C60" s="17" t="s">
        <v>181</v>
      </c>
      <c r="D60" s="18"/>
      <c r="E60" s="19"/>
      <c r="F60" s="17" t="s">
        <v>182</v>
      </c>
      <c r="G60" s="20" t="s">
        <v>80</v>
      </c>
      <c r="H60" s="20" t="s">
        <v>92</v>
      </c>
      <c r="I60" s="20" t="s">
        <v>66</v>
      </c>
      <c r="J60" s="21" t="str">
        <f aca="false">IF(OR(E60="",I60=""),"",IF(I60="Monthly",EDATE(E60,1),IF(I60="Quarterly",EDATE(E60,3),IF(I60="Annually",EDATE(E60,12),""))))</f>
        <v/>
      </c>
      <c r="K60" s="17" t="str">
        <f aca="true">IF(OR(D60="",E60=""),"Not filled",IF(J60="","Current",IF(J60&lt;TODAY(),"Overdue",IF(J60-TODAY()&lt;=30,"Due soon","Current"))))</f>
        <v>Not filled</v>
      </c>
      <c r="L60" s="22"/>
      <c r="M60" s="22"/>
    </row>
    <row r="61" customFormat="false" ht="15" hidden="false" customHeight="true" outlineLevel="0" collapsed="false">
      <c r="A61" s="26" t="s">
        <v>107</v>
      </c>
      <c r="B61" s="17" t="s">
        <v>176</v>
      </c>
      <c r="C61" s="17" t="s">
        <v>183</v>
      </c>
      <c r="D61" s="18"/>
      <c r="E61" s="19"/>
      <c r="F61" s="17"/>
      <c r="G61" s="20" t="s">
        <v>80</v>
      </c>
      <c r="H61" s="20" t="s">
        <v>184</v>
      </c>
      <c r="I61" s="20" t="s">
        <v>66</v>
      </c>
      <c r="J61" s="21" t="str">
        <f aca="false">IF(OR(E61="",I61=""),"",IF(I61="Monthly",EDATE(E61,1),IF(I61="Quarterly",EDATE(E61,3),IF(I61="Annually",EDATE(E61,12),""))))</f>
        <v/>
      </c>
      <c r="K61" s="17" t="str">
        <f aca="true">IF(OR(D61="",E61=""),"Not filled",IF(J61="","Current",IF(J61&lt;TODAY(),"Overdue",IF(J61-TODAY()&lt;=30,"Due soon","Current"))))</f>
        <v>Not filled</v>
      </c>
      <c r="L61" s="22"/>
      <c r="M61" s="22"/>
    </row>
    <row r="62" customFormat="false" ht="15" hidden="false" customHeight="true" outlineLevel="0" collapsed="false">
      <c r="A62" s="26" t="s">
        <v>107</v>
      </c>
      <c r="B62" s="17" t="s">
        <v>176</v>
      </c>
      <c r="C62" s="17" t="s">
        <v>185</v>
      </c>
      <c r="D62" s="18"/>
      <c r="E62" s="19"/>
      <c r="F62" s="17" t="s">
        <v>186</v>
      </c>
      <c r="G62" s="20" t="s">
        <v>44</v>
      </c>
      <c r="H62" s="20" t="s">
        <v>45</v>
      </c>
      <c r="I62" s="20" t="s">
        <v>46</v>
      </c>
      <c r="J62" s="21" t="str">
        <f aca="false">IF(OR(E62="",I62=""),"",IF(I62="Monthly",EDATE(E62,1),IF(I62="Quarterly",EDATE(E62,3),IF(I62="Annually",EDATE(E62,12),""))))</f>
        <v/>
      </c>
      <c r="K62" s="17" t="str">
        <f aca="true">IF(OR(D62="",E62=""),"Not filled",IF(J62="","Current",IF(J62&lt;TODAY(),"Overdue",IF(J62-TODAY()&lt;=30,"Due soon","Current"))))</f>
        <v>Not filled</v>
      </c>
      <c r="L62" s="22"/>
      <c r="M62" s="22"/>
    </row>
    <row r="63" customFormat="false" ht="15" hidden="false" customHeight="true" outlineLevel="0" collapsed="false">
      <c r="A63" s="26" t="s">
        <v>107</v>
      </c>
      <c r="B63" s="17" t="s">
        <v>187</v>
      </c>
      <c r="C63" s="17" t="s">
        <v>188</v>
      </c>
      <c r="D63" s="23"/>
      <c r="E63" s="19"/>
      <c r="F63" s="17"/>
      <c r="G63" s="20" t="s">
        <v>44</v>
      </c>
      <c r="H63" s="20" t="s">
        <v>189</v>
      </c>
      <c r="I63" s="20" t="s">
        <v>46</v>
      </c>
      <c r="J63" s="21" t="str">
        <f aca="false">IF(OR(E63="",I63=""),"",IF(I63="Monthly",EDATE(E63,1),IF(I63="Quarterly",EDATE(E63,3),IF(I63="Annually",EDATE(E63,12),""))))</f>
        <v/>
      </c>
      <c r="K63" s="17" t="str">
        <f aca="true">IF(OR(D63="",E63=""),"Not filled",IF(J63="","Current",IF(J63&lt;TODAY(),"Overdue",IF(J63-TODAY()&lt;=30,"Due soon","Current"))))</f>
        <v>Not filled</v>
      </c>
      <c r="L63" s="22"/>
      <c r="M63" s="22"/>
    </row>
    <row r="64" customFormat="false" ht="15" hidden="false" customHeight="true" outlineLevel="0" collapsed="false">
      <c r="A64" s="26" t="s">
        <v>107</v>
      </c>
      <c r="B64" s="17" t="s">
        <v>187</v>
      </c>
      <c r="C64" s="17" t="s">
        <v>190</v>
      </c>
      <c r="D64" s="23"/>
      <c r="E64" s="19"/>
      <c r="F64" s="17"/>
      <c r="G64" s="20" t="s">
        <v>44</v>
      </c>
      <c r="H64" s="20" t="s">
        <v>189</v>
      </c>
      <c r="I64" s="20" t="s">
        <v>46</v>
      </c>
      <c r="J64" s="21" t="str">
        <f aca="false">IF(OR(E64="",I64=""),"",IF(I64="Monthly",EDATE(E64,1),IF(I64="Quarterly",EDATE(E64,3),IF(I64="Annually",EDATE(E64,12),""))))</f>
        <v/>
      </c>
      <c r="K64" s="17" t="str">
        <f aca="true">IF(OR(D64="",E64=""),"Not filled",IF(J64="","Current",IF(J64&lt;TODAY(),"Overdue",IF(J64-TODAY()&lt;=30,"Due soon","Current"))))</f>
        <v>Not filled</v>
      </c>
      <c r="L64" s="22"/>
      <c r="M64" s="22"/>
    </row>
    <row r="65" customFormat="false" ht="15" hidden="false" customHeight="true" outlineLevel="0" collapsed="false">
      <c r="A65" s="27" t="s">
        <v>191</v>
      </c>
      <c r="B65" s="17" t="s">
        <v>192</v>
      </c>
      <c r="C65" s="17" t="s">
        <v>193</v>
      </c>
      <c r="D65" s="18"/>
      <c r="E65" s="19"/>
      <c r="F65" s="17" t="s">
        <v>194</v>
      </c>
      <c r="G65" s="20" t="s">
        <v>195</v>
      </c>
      <c r="H65" s="20" t="s">
        <v>196</v>
      </c>
      <c r="I65" s="20" t="s">
        <v>46</v>
      </c>
      <c r="J65" s="21" t="str">
        <f aca="false">IF(OR(E65="",I65=""),"",IF(I65="Monthly",EDATE(E65,1),IF(I65="Quarterly",EDATE(E65,3),IF(I65="Annually",EDATE(E65,12),""))))</f>
        <v/>
      </c>
      <c r="K65" s="17" t="str">
        <f aca="true">IF(OR(D65="",E65=""),"Not filled",IF(J65="","Current",IF(J65&lt;TODAY(),"Overdue",IF(J65-TODAY()&lt;=30,"Due soon","Current"))))</f>
        <v>Not filled</v>
      </c>
      <c r="L65" s="22"/>
      <c r="M65" s="22"/>
    </row>
    <row r="66" customFormat="false" ht="23.25" hidden="false" customHeight="true" outlineLevel="0" collapsed="false">
      <c r="A66" s="27" t="s">
        <v>191</v>
      </c>
      <c r="B66" s="17" t="s">
        <v>192</v>
      </c>
      <c r="C66" s="17" t="s">
        <v>197</v>
      </c>
      <c r="D66" s="18"/>
      <c r="E66" s="19"/>
      <c r="F66" s="17"/>
      <c r="G66" s="20" t="s">
        <v>195</v>
      </c>
      <c r="H66" s="20" t="s">
        <v>196</v>
      </c>
      <c r="I66" s="20" t="s">
        <v>46</v>
      </c>
      <c r="J66" s="21" t="str">
        <f aca="false">IF(OR(E66="",I66=""),"",IF(I66="Monthly",EDATE(E66,1),IF(I66="Quarterly",EDATE(E66,3),IF(I66="Annually",EDATE(E66,12),""))))</f>
        <v/>
      </c>
      <c r="K66" s="17" t="str">
        <f aca="true">IF(OR(D66="",E66=""),"Not filled",IF(J66="","Current",IF(J66&lt;TODAY(),"Overdue",IF(J66-TODAY()&lt;=30,"Due soon","Current"))))</f>
        <v>Not filled</v>
      </c>
      <c r="L66" s="22"/>
      <c r="M66" s="22"/>
    </row>
    <row r="67" customFormat="false" ht="23.25" hidden="false" customHeight="true" outlineLevel="0" collapsed="false">
      <c r="A67" s="27" t="s">
        <v>191</v>
      </c>
      <c r="B67" s="17" t="s">
        <v>192</v>
      </c>
      <c r="C67" s="17" t="s">
        <v>198</v>
      </c>
      <c r="D67" s="18"/>
      <c r="E67" s="19"/>
      <c r="F67" s="17"/>
      <c r="G67" s="20" t="s">
        <v>195</v>
      </c>
      <c r="H67" s="20" t="s">
        <v>196</v>
      </c>
      <c r="I67" s="20" t="s">
        <v>46</v>
      </c>
      <c r="J67" s="21" t="str">
        <f aca="false">IF(OR(E67="",I67=""),"",IF(I67="Monthly",EDATE(E67,1),IF(I67="Quarterly",EDATE(E67,3),IF(I67="Annually",EDATE(E67,12),""))))</f>
        <v/>
      </c>
      <c r="K67" s="17" t="str">
        <f aca="true">IF(OR(D67="",E67=""),"Not filled",IF(J67="","Current",IF(J67&lt;TODAY(),"Overdue",IF(J67-TODAY()&lt;=30,"Due soon","Current"))))</f>
        <v>Not filled</v>
      </c>
      <c r="L67" s="22"/>
      <c r="M67" s="22"/>
    </row>
    <row r="68" customFormat="false" ht="15" hidden="false" customHeight="true" outlineLevel="0" collapsed="false">
      <c r="A68" s="27" t="s">
        <v>191</v>
      </c>
      <c r="B68" s="17" t="s">
        <v>192</v>
      </c>
      <c r="C68" s="17" t="s">
        <v>199</v>
      </c>
      <c r="D68" s="18"/>
      <c r="E68" s="19"/>
      <c r="F68" s="17" t="s">
        <v>200</v>
      </c>
      <c r="G68" s="20" t="s">
        <v>195</v>
      </c>
      <c r="H68" s="20" t="s">
        <v>196</v>
      </c>
      <c r="I68" s="20" t="s">
        <v>46</v>
      </c>
      <c r="J68" s="21" t="str">
        <f aca="false">IF(OR(E68="",I68=""),"",IF(I68="Monthly",EDATE(E68,1),IF(I68="Quarterly",EDATE(E68,3),IF(I68="Annually",EDATE(E68,12),""))))</f>
        <v/>
      </c>
      <c r="K68" s="17" t="str">
        <f aca="true">IF(OR(D68="",E68=""),"Not filled",IF(J68="","Current",IF(J68&lt;TODAY(),"Overdue",IF(J68-TODAY()&lt;=30,"Due soon","Current"))))</f>
        <v>Not filled</v>
      </c>
      <c r="L68" s="22"/>
      <c r="M68" s="22"/>
    </row>
    <row r="69" customFormat="false" ht="23.25" hidden="false" customHeight="true" outlineLevel="0" collapsed="false">
      <c r="A69" s="27" t="s">
        <v>191</v>
      </c>
      <c r="B69" s="17" t="s">
        <v>192</v>
      </c>
      <c r="C69" s="17" t="s">
        <v>201</v>
      </c>
      <c r="D69" s="18"/>
      <c r="E69" s="19"/>
      <c r="F69" s="17" t="s">
        <v>202</v>
      </c>
      <c r="G69" s="20" t="s">
        <v>195</v>
      </c>
      <c r="H69" s="20" t="s">
        <v>196</v>
      </c>
      <c r="I69" s="20" t="s">
        <v>46</v>
      </c>
      <c r="J69" s="21" t="str">
        <f aca="false">IF(OR(E69="",I69=""),"",IF(I69="Monthly",EDATE(E69,1),IF(I69="Quarterly",EDATE(E69,3),IF(I69="Annually",EDATE(E69,12),""))))</f>
        <v/>
      </c>
      <c r="K69" s="17" t="str">
        <f aca="true">IF(OR(D69="",E69=""),"Not filled",IF(J69="","Current",IF(J69&lt;TODAY(),"Overdue",IF(J69-TODAY()&lt;=30,"Due soon","Current"))))</f>
        <v>Not filled</v>
      </c>
      <c r="L69" s="22"/>
      <c r="M69" s="22"/>
    </row>
    <row r="70" customFormat="false" ht="15" hidden="false" customHeight="true" outlineLevel="0" collapsed="false">
      <c r="A70" s="27" t="s">
        <v>191</v>
      </c>
      <c r="B70" s="17" t="s">
        <v>192</v>
      </c>
      <c r="C70" s="17" t="s">
        <v>203</v>
      </c>
      <c r="D70" s="18"/>
      <c r="E70" s="19"/>
      <c r="F70" s="17" t="s">
        <v>204</v>
      </c>
      <c r="G70" s="20" t="s">
        <v>53</v>
      </c>
      <c r="H70" s="20" t="s">
        <v>60</v>
      </c>
      <c r="I70" s="20" t="s">
        <v>55</v>
      </c>
      <c r="J70" s="21" t="str">
        <f aca="false">IF(OR(E70="",I70=""),"",IF(I70="Monthly",EDATE(E70,1),IF(I70="Quarterly",EDATE(E70,3),IF(I70="Annually",EDATE(E70,12),""))))</f>
        <v/>
      </c>
      <c r="K70" s="17" t="str">
        <f aca="true">IF(OR(D70="",E70=""),"Not filled",IF(J70="","Current",IF(J70&lt;TODAY(),"Overdue",IF(J70-TODAY()&lt;=30,"Due soon","Current"))))</f>
        <v>Not filled</v>
      </c>
      <c r="L70" s="22"/>
      <c r="M70" s="22"/>
    </row>
    <row r="71" customFormat="false" ht="15" hidden="false" customHeight="true" outlineLevel="0" collapsed="false">
      <c r="A71" s="27" t="s">
        <v>191</v>
      </c>
      <c r="B71" s="17" t="s">
        <v>192</v>
      </c>
      <c r="C71" s="17" t="s">
        <v>205</v>
      </c>
      <c r="D71" s="18"/>
      <c r="E71" s="19"/>
      <c r="F71" s="17" t="s">
        <v>206</v>
      </c>
      <c r="G71" s="20" t="s">
        <v>195</v>
      </c>
      <c r="H71" s="20" t="s">
        <v>207</v>
      </c>
      <c r="I71" s="20" t="s">
        <v>66</v>
      </c>
      <c r="J71" s="21" t="str">
        <f aca="false">IF(OR(E71="",I71=""),"",IF(I71="Monthly",EDATE(E71,1),IF(I71="Quarterly",EDATE(E71,3),IF(I71="Annually",EDATE(E71,12),""))))</f>
        <v/>
      </c>
      <c r="K71" s="17" t="str">
        <f aca="true">IF(OR(D71="",E71=""),"Not filled",IF(J71="","Current",IF(J71&lt;TODAY(),"Overdue",IF(J71-TODAY()&lt;=30,"Due soon","Current"))))</f>
        <v>Not filled</v>
      </c>
      <c r="L71" s="22"/>
      <c r="M71" s="22"/>
    </row>
    <row r="72" customFormat="false" ht="23.25" hidden="false" customHeight="true" outlineLevel="0" collapsed="false">
      <c r="A72" s="27" t="s">
        <v>191</v>
      </c>
      <c r="B72" s="17" t="s">
        <v>192</v>
      </c>
      <c r="C72" s="17" t="s">
        <v>208</v>
      </c>
      <c r="D72" s="18"/>
      <c r="E72" s="19"/>
      <c r="F72" s="17" t="s">
        <v>209</v>
      </c>
      <c r="G72" s="20" t="s">
        <v>195</v>
      </c>
      <c r="H72" s="20" t="s">
        <v>196</v>
      </c>
      <c r="I72" s="20" t="s">
        <v>46</v>
      </c>
      <c r="J72" s="21" t="str">
        <f aca="false">IF(OR(E72="",I72=""),"",IF(I72="Monthly",EDATE(E72,1),IF(I72="Quarterly",EDATE(E72,3),IF(I72="Annually",EDATE(E72,12),""))))</f>
        <v/>
      </c>
      <c r="K72" s="17" t="str">
        <f aca="true">IF(OR(D72="",E72=""),"Not filled",IF(J72="","Current",IF(J72&lt;TODAY(),"Overdue",IF(J72-TODAY()&lt;=30,"Due soon","Current"))))</f>
        <v>Not filled</v>
      </c>
      <c r="L72" s="22"/>
      <c r="M72" s="22"/>
    </row>
    <row r="73" customFormat="false" ht="15" hidden="false" customHeight="true" outlineLevel="0" collapsed="false">
      <c r="A73" s="27" t="s">
        <v>191</v>
      </c>
      <c r="B73" s="17" t="s">
        <v>192</v>
      </c>
      <c r="C73" s="17" t="s">
        <v>210</v>
      </c>
      <c r="D73" s="18"/>
      <c r="E73" s="19"/>
      <c r="F73" s="17"/>
      <c r="G73" s="20" t="s">
        <v>59</v>
      </c>
      <c r="H73" s="20" t="s">
        <v>211</v>
      </c>
      <c r="I73" s="20" t="s">
        <v>46</v>
      </c>
      <c r="J73" s="21" t="str">
        <f aca="false">IF(OR(E73="",I73=""),"",IF(I73="Monthly",EDATE(E73,1),IF(I73="Quarterly",EDATE(E73,3),IF(I73="Annually",EDATE(E73,12),""))))</f>
        <v/>
      </c>
      <c r="K73" s="17" t="str">
        <f aca="true">IF(OR(D73="",E73=""),"Not filled",IF(J73="","Current",IF(J73&lt;TODAY(),"Overdue",IF(J73-TODAY()&lt;=30,"Due soon","Current"))))</f>
        <v>Not filled</v>
      </c>
      <c r="L73" s="22"/>
      <c r="M73" s="22"/>
    </row>
    <row r="74" customFormat="false" ht="15" hidden="false" customHeight="true" outlineLevel="0" collapsed="false">
      <c r="A74" s="27" t="s">
        <v>191</v>
      </c>
      <c r="B74" s="17" t="s">
        <v>192</v>
      </c>
      <c r="C74" s="17" t="s">
        <v>212</v>
      </c>
      <c r="D74" s="18"/>
      <c r="E74" s="19"/>
      <c r="F74" s="17" t="s">
        <v>213</v>
      </c>
      <c r="G74" s="20" t="s">
        <v>195</v>
      </c>
      <c r="H74" s="20" t="s">
        <v>196</v>
      </c>
      <c r="I74" s="20" t="s">
        <v>46</v>
      </c>
      <c r="J74" s="21" t="str">
        <f aca="false">IF(OR(E74="",I74=""),"",IF(I74="Monthly",EDATE(E74,1),IF(I74="Quarterly",EDATE(E74,3),IF(I74="Annually",EDATE(E74,12),""))))</f>
        <v/>
      </c>
      <c r="K74" s="17" t="str">
        <f aca="true">IF(OR(D74="",E74=""),"Not filled",IF(J74="","Current",IF(J74&lt;TODAY(),"Overdue",IF(J74-TODAY()&lt;=30,"Due soon","Current"))))</f>
        <v>Not filled</v>
      </c>
      <c r="L74" s="22"/>
      <c r="M74" s="22"/>
    </row>
    <row r="75" customFormat="false" ht="15" hidden="false" customHeight="true" outlineLevel="0" collapsed="false">
      <c r="A75" s="27" t="s">
        <v>191</v>
      </c>
      <c r="B75" s="17" t="s">
        <v>214</v>
      </c>
      <c r="C75" s="17" t="s">
        <v>215</v>
      </c>
      <c r="D75" s="18"/>
      <c r="E75" s="19"/>
      <c r="F75" s="17" t="s">
        <v>216</v>
      </c>
      <c r="G75" s="20" t="s">
        <v>44</v>
      </c>
      <c r="H75" s="20" t="s">
        <v>217</v>
      </c>
      <c r="I75" s="20" t="s">
        <v>46</v>
      </c>
      <c r="J75" s="21" t="str">
        <f aca="false">IF(OR(E75="",I75=""),"",IF(I75="Monthly",EDATE(E75,1),IF(I75="Quarterly",EDATE(E75,3),IF(I75="Annually",EDATE(E75,12),""))))</f>
        <v/>
      </c>
      <c r="K75" s="17" t="str">
        <f aca="true">IF(OR(D75="",E75=""),"Not filled",IF(J75="","Current",IF(J75&lt;TODAY(),"Overdue",IF(J75-TODAY()&lt;=30,"Due soon","Current"))))</f>
        <v>Not filled</v>
      </c>
      <c r="L75" s="22"/>
      <c r="M75" s="22"/>
    </row>
    <row r="76" customFormat="false" ht="15" hidden="false" customHeight="true" outlineLevel="0" collapsed="false">
      <c r="A76" s="27" t="s">
        <v>191</v>
      </c>
      <c r="B76" s="17" t="s">
        <v>214</v>
      </c>
      <c r="C76" s="17" t="s">
        <v>218</v>
      </c>
      <c r="D76" s="18"/>
      <c r="E76" s="19"/>
      <c r="F76" s="17" t="s">
        <v>219</v>
      </c>
      <c r="G76" s="20" t="s">
        <v>44</v>
      </c>
      <c r="H76" s="20" t="s">
        <v>220</v>
      </c>
      <c r="I76" s="20" t="s">
        <v>46</v>
      </c>
      <c r="J76" s="21" t="str">
        <f aca="false">IF(OR(E76="",I76=""),"",IF(I76="Monthly",EDATE(E76,1),IF(I76="Quarterly",EDATE(E76,3),IF(I76="Annually",EDATE(E76,12),""))))</f>
        <v/>
      </c>
      <c r="K76" s="17" t="str">
        <f aca="true">IF(OR(D76="",E76=""),"Not filled",IF(J76="","Current",IF(J76&lt;TODAY(),"Overdue",IF(J76-TODAY()&lt;=30,"Due soon","Current"))))</f>
        <v>Not filled</v>
      </c>
      <c r="L76" s="22"/>
      <c r="M76" s="22"/>
    </row>
    <row r="77" customFormat="false" ht="15" hidden="false" customHeight="true" outlineLevel="0" collapsed="false">
      <c r="A77" s="27" t="s">
        <v>191</v>
      </c>
      <c r="B77" s="17" t="s">
        <v>214</v>
      </c>
      <c r="C77" s="17" t="s">
        <v>221</v>
      </c>
      <c r="D77" s="18"/>
      <c r="E77" s="19"/>
      <c r="F77" s="17" t="s">
        <v>222</v>
      </c>
      <c r="G77" s="20" t="s">
        <v>53</v>
      </c>
      <c r="H77" s="20" t="s">
        <v>60</v>
      </c>
      <c r="I77" s="20" t="s">
        <v>55</v>
      </c>
      <c r="J77" s="21" t="str">
        <f aca="false">IF(OR(E77="",I77=""),"",IF(I77="Monthly",EDATE(E77,1),IF(I77="Quarterly",EDATE(E77,3),IF(I77="Annually",EDATE(E77,12),""))))</f>
        <v/>
      </c>
      <c r="K77" s="17" t="str">
        <f aca="true">IF(OR(D77="",E77=""),"Not filled",IF(J77="","Current",IF(J77&lt;TODAY(),"Overdue",IF(J77-TODAY()&lt;=30,"Due soon","Current"))))</f>
        <v>Not filled</v>
      </c>
      <c r="L77" s="22"/>
      <c r="M77" s="22"/>
    </row>
    <row r="78" customFormat="false" ht="15" hidden="false" customHeight="true" outlineLevel="0" collapsed="false">
      <c r="A78" s="27" t="s">
        <v>191</v>
      </c>
      <c r="B78" s="17" t="s">
        <v>214</v>
      </c>
      <c r="C78" s="17" t="s">
        <v>223</v>
      </c>
      <c r="D78" s="18"/>
      <c r="E78" s="19"/>
      <c r="F78" s="17" t="s">
        <v>224</v>
      </c>
      <c r="G78" s="20" t="s">
        <v>44</v>
      </c>
      <c r="H78" s="20" t="s">
        <v>225</v>
      </c>
      <c r="I78" s="20" t="s">
        <v>46</v>
      </c>
      <c r="J78" s="21" t="str">
        <f aca="false">IF(OR(E78="",I78=""),"",IF(I78="Monthly",EDATE(E78,1),IF(I78="Quarterly",EDATE(E78,3),IF(I78="Annually",EDATE(E78,12),""))))</f>
        <v/>
      </c>
      <c r="K78" s="17" t="str">
        <f aca="true">IF(OR(D78="",E78=""),"Not filled",IF(J78="","Current",IF(J78&lt;TODAY(),"Overdue",IF(J78-TODAY()&lt;=30,"Due soon","Current"))))</f>
        <v>Not filled</v>
      </c>
      <c r="L78" s="22"/>
      <c r="M78" s="22"/>
    </row>
    <row r="79" customFormat="false" ht="15" hidden="false" customHeight="true" outlineLevel="0" collapsed="false">
      <c r="A79" s="27" t="s">
        <v>191</v>
      </c>
      <c r="B79" s="17" t="s">
        <v>226</v>
      </c>
      <c r="C79" s="17" t="s">
        <v>227</v>
      </c>
      <c r="D79" s="18"/>
      <c r="E79" s="19"/>
      <c r="F79" s="17" t="s">
        <v>228</v>
      </c>
      <c r="G79" s="20" t="s">
        <v>59</v>
      </c>
      <c r="H79" s="20" t="s">
        <v>211</v>
      </c>
      <c r="I79" s="20" t="s">
        <v>46</v>
      </c>
      <c r="J79" s="21" t="str">
        <f aca="false">IF(OR(E79="",I79=""),"",IF(I79="Monthly",EDATE(E79,1),IF(I79="Quarterly",EDATE(E79,3),IF(I79="Annually",EDATE(E79,12),""))))</f>
        <v/>
      </c>
      <c r="K79" s="17" t="str">
        <f aca="true">IF(OR(D79="",E79=""),"Not filled",IF(J79="","Current",IF(J79&lt;TODAY(),"Overdue",IF(J79-TODAY()&lt;=30,"Due soon","Current"))))</f>
        <v>Not filled</v>
      </c>
      <c r="L79" s="22"/>
      <c r="M79" s="22"/>
    </row>
    <row r="80" customFormat="false" ht="15" hidden="false" customHeight="true" outlineLevel="0" collapsed="false">
      <c r="A80" s="27" t="s">
        <v>191</v>
      </c>
      <c r="B80" s="17" t="s">
        <v>226</v>
      </c>
      <c r="C80" s="17" t="s">
        <v>229</v>
      </c>
      <c r="D80" s="18"/>
      <c r="E80" s="19"/>
      <c r="F80" s="17" t="s">
        <v>230</v>
      </c>
      <c r="G80" s="20" t="s">
        <v>59</v>
      </c>
      <c r="H80" s="20" t="s">
        <v>231</v>
      </c>
      <c r="I80" s="20" t="s">
        <v>46</v>
      </c>
      <c r="J80" s="21" t="str">
        <f aca="false">IF(OR(E80="",I80=""),"",IF(I80="Monthly",EDATE(E80,1),IF(I80="Quarterly",EDATE(E80,3),IF(I80="Annually",EDATE(E80,12),""))))</f>
        <v/>
      </c>
      <c r="K80" s="17" t="str">
        <f aca="true">IF(OR(D80="",E80=""),"Not filled",IF(J80="","Current",IF(J80&lt;TODAY(),"Overdue",IF(J80-TODAY()&lt;=30,"Due soon","Current"))))</f>
        <v>Not filled</v>
      </c>
      <c r="L80" s="22"/>
      <c r="M80" s="22"/>
    </row>
    <row r="81" customFormat="false" ht="15" hidden="false" customHeight="true" outlineLevel="0" collapsed="false">
      <c r="A81" s="27" t="s">
        <v>191</v>
      </c>
      <c r="B81" s="17" t="s">
        <v>226</v>
      </c>
      <c r="C81" s="17" t="s">
        <v>232</v>
      </c>
      <c r="D81" s="18"/>
      <c r="E81" s="19"/>
      <c r="F81" s="17"/>
      <c r="G81" s="20" t="s">
        <v>53</v>
      </c>
      <c r="H81" s="20" t="s">
        <v>60</v>
      </c>
      <c r="I81" s="20" t="s">
        <v>46</v>
      </c>
      <c r="J81" s="21" t="str">
        <f aca="false">IF(OR(E81="",I81=""),"",IF(I81="Monthly",EDATE(E81,1),IF(I81="Quarterly",EDATE(E81,3),IF(I81="Annually",EDATE(E81,12),""))))</f>
        <v/>
      </c>
      <c r="K81" s="17" t="str">
        <f aca="true">IF(OR(D81="",E81=""),"Not filled",IF(J81="","Current",IF(J81&lt;TODAY(),"Overdue",IF(J81-TODAY()&lt;=30,"Due soon","Current"))))</f>
        <v>Not filled</v>
      </c>
      <c r="L81" s="22"/>
      <c r="M81" s="22"/>
    </row>
    <row r="82" customFormat="false" ht="15" hidden="false" customHeight="true" outlineLevel="0" collapsed="false">
      <c r="A82" s="27" t="s">
        <v>191</v>
      </c>
      <c r="B82" s="17" t="s">
        <v>226</v>
      </c>
      <c r="C82" s="17" t="s">
        <v>233</v>
      </c>
      <c r="D82" s="18"/>
      <c r="E82" s="19"/>
      <c r="F82" s="17"/>
      <c r="G82" s="20" t="s">
        <v>59</v>
      </c>
      <c r="H82" s="20" t="s">
        <v>234</v>
      </c>
      <c r="I82" s="20" t="s">
        <v>46</v>
      </c>
      <c r="J82" s="21" t="str">
        <f aca="false">IF(OR(E82="",I82=""),"",IF(I82="Monthly",EDATE(E82,1),IF(I82="Quarterly",EDATE(E82,3),IF(I82="Annually",EDATE(E82,12),""))))</f>
        <v/>
      </c>
      <c r="K82" s="17" t="str">
        <f aca="true">IF(OR(D82="",E82=""),"Not filled",IF(J82="","Current",IF(J82&lt;TODAY(),"Overdue",IF(J82-TODAY()&lt;=30,"Due soon","Current"))))</f>
        <v>Not filled</v>
      </c>
      <c r="L82" s="22"/>
      <c r="M82" s="22"/>
    </row>
    <row r="83" customFormat="false" ht="15" hidden="false" customHeight="true" outlineLevel="0" collapsed="false">
      <c r="A83" s="27" t="s">
        <v>191</v>
      </c>
      <c r="B83" s="17" t="s">
        <v>235</v>
      </c>
      <c r="C83" s="17" t="s">
        <v>236</v>
      </c>
      <c r="D83" s="18"/>
      <c r="E83" s="19"/>
      <c r="F83" s="17"/>
      <c r="G83" s="20" t="s">
        <v>80</v>
      </c>
      <c r="H83" s="20" t="s">
        <v>92</v>
      </c>
      <c r="I83" s="20" t="s">
        <v>46</v>
      </c>
      <c r="J83" s="21" t="str">
        <f aca="false">IF(OR(E83="",I83=""),"",IF(I83="Monthly",EDATE(E83,1),IF(I83="Quarterly",EDATE(E83,3),IF(I83="Annually",EDATE(E83,12),""))))</f>
        <v/>
      </c>
      <c r="K83" s="17" t="str">
        <f aca="true">IF(OR(D83="",E83=""),"Not filled",IF(J83="","Current",IF(J83&lt;TODAY(),"Overdue",IF(J83-TODAY()&lt;=30,"Due soon","Current"))))</f>
        <v>Not filled</v>
      </c>
      <c r="L83" s="22"/>
      <c r="M83" s="22"/>
    </row>
    <row r="84" customFormat="false" ht="15" hidden="false" customHeight="true" outlineLevel="0" collapsed="false">
      <c r="A84" s="27" t="s">
        <v>191</v>
      </c>
      <c r="B84" s="17" t="s">
        <v>235</v>
      </c>
      <c r="C84" s="17" t="s">
        <v>237</v>
      </c>
      <c r="D84" s="18"/>
      <c r="E84" s="19"/>
      <c r="F84" s="17" t="s">
        <v>238</v>
      </c>
      <c r="G84" s="20" t="s">
        <v>80</v>
      </c>
      <c r="H84" s="20" t="s">
        <v>92</v>
      </c>
      <c r="I84" s="20" t="s">
        <v>66</v>
      </c>
      <c r="J84" s="21" t="str">
        <f aca="false">IF(OR(E84="",I84=""),"",IF(I84="Monthly",EDATE(E84,1),IF(I84="Quarterly",EDATE(E84,3),IF(I84="Annually",EDATE(E84,12),""))))</f>
        <v/>
      </c>
      <c r="K84" s="17" t="str">
        <f aca="true">IF(OR(D84="",E84=""),"Not filled",IF(J84="","Current",IF(J84&lt;TODAY(),"Overdue",IF(J84-TODAY()&lt;=30,"Due soon","Current"))))</f>
        <v>Not filled</v>
      </c>
      <c r="L84" s="22"/>
      <c r="M84" s="22"/>
    </row>
    <row r="85" customFormat="false" ht="15" hidden="false" customHeight="true" outlineLevel="0" collapsed="false">
      <c r="A85" s="27" t="s">
        <v>191</v>
      </c>
      <c r="B85" s="17" t="s">
        <v>235</v>
      </c>
      <c r="C85" s="17" t="s">
        <v>239</v>
      </c>
      <c r="D85" s="18"/>
      <c r="E85" s="19"/>
      <c r="F85" s="17" t="s">
        <v>240</v>
      </c>
      <c r="G85" s="20" t="s">
        <v>80</v>
      </c>
      <c r="H85" s="20" t="s">
        <v>60</v>
      </c>
      <c r="I85" s="20" t="s">
        <v>55</v>
      </c>
      <c r="J85" s="21" t="str">
        <f aca="false">IF(OR(E85="",I85=""),"",IF(I85="Monthly",EDATE(E85,1),IF(I85="Quarterly",EDATE(E85,3),IF(I85="Annually",EDATE(E85,12),""))))</f>
        <v/>
      </c>
      <c r="K85" s="17" t="str">
        <f aca="true">IF(OR(D85="",E85=""),"Not filled",IF(J85="","Current",IF(J85&lt;TODAY(),"Overdue",IF(J85-TODAY()&lt;=30,"Due soon","Current"))))</f>
        <v>Not filled</v>
      </c>
      <c r="L85" s="22"/>
      <c r="M85" s="22"/>
    </row>
    <row r="86" customFormat="false" ht="23.25" hidden="false" customHeight="true" outlineLevel="0" collapsed="false">
      <c r="A86" s="27" t="s">
        <v>191</v>
      </c>
      <c r="B86" s="17" t="s">
        <v>235</v>
      </c>
      <c r="C86" s="17" t="s">
        <v>241</v>
      </c>
      <c r="D86" s="18"/>
      <c r="E86" s="19"/>
      <c r="F86" s="17" t="s">
        <v>242</v>
      </c>
      <c r="G86" s="20" t="s">
        <v>80</v>
      </c>
      <c r="H86" s="20" t="s">
        <v>123</v>
      </c>
      <c r="I86" s="20" t="s">
        <v>46</v>
      </c>
      <c r="J86" s="21" t="str">
        <f aca="false">IF(OR(E86="",I86=""),"",IF(I86="Monthly",EDATE(E86,1),IF(I86="Quarterly",EDATE(E86,3),IF(I86="Annually",EDATE(E86,12),""))))</f>
        <v/>
      </c>
      <c r="K86" s="17" t="str">
        <f aca="true">IF(OR(D86="",E86=""),"Not filled",IF(J86="","Current",IF(J86&lt;TODAY(),"Overdue",IF(J86-TODAY()&lt;=30,"Due soon","Current"))))</f>
        <v>Not filled</v>
      </c>
      <c r="L86" s="22"/>
      <c r="M86" s="22"/>
    </row>
    <row r="87" customFormat="false" ht="23.25" hidden="false" customHeight="true" outlineLevel="0" collapsed="false">
      <c r="A87" s="27" t="s">
        <v>191</v>
      </c>
      <c r="B87" s="17" t="s">
        <v>243</v>
      </c>
      <c r="C87" s="17" t="s">
        <v>244</v>
      </c>
      <c r="D87" s="18"/>
      <c r="E87" s="19"/>
      <c r="F87" s="17" t="s">
        <v>245</v>
      </c>
      <c r="G87" s="20" t="s">
        <v>59</v>
      </c>
      <c r="H87" s="20" t="s">
        <v>246</v>
      </c>
      <c r="I87" s="20" t="s">
        <v>55</v>
      </c>
      <c r="J87" s="21" t="str">
        <f aca="false">IF(OR(E87="",I87=""),"",IF(I87="Monthly",EDATE(E87,1),IF(I87="Quarterly",EDATE(E87,3),IF(I87="Annually",EDATE(E87,12),""))))</f>
        <v/>
      </c>
      <c r="K87" s="17" t="str">
        <f aca="true">IF(OR(D87="",E87=""),"Not filled",IF(J87="","Current",IF(J87&lt;TODAY(),"Overdue",IF(J87-TODAY()&lt;=30,"Due soon","Current"))))</f>
        <v>Not filled</v>
      </c>
      <c r="L87" s="22"/>
      <c r="M87" s="22"/>
    </row>
    <row r="88" customFormat="false" ht="15" hidden="false" customHeight="true" outlineLevel="0" collapsed="false">
      <c r="A88" s="27" t="s">
        <v>191</v>
      </c>
      <c r="B88" s="17" t="s">
        <v>243</v>
      </c>
      <c r="C88" s="17" t="s">
        <v>247</v>
      </c>
      <c r="D88" s="18"/>
      <c r="E88" s="19"/>
      <c r="F88" s="17" t="s">
        <v>248</v>
      </c>
      <c r="G88" s="20" t="s">
        <v>159</v>
      </c>
      <c r="H88" s="20" t="s">
        <v>249</v>
      </c>
      <c r="I88" s="20" t="s">
        <v>46</v>
      </c>
      <c r="J88" s="21" t="str">
        <f aca="false">IF(OR(E88="",I88=""),"",IF(I88="Monthly",EDATE(E88,1),IF(I88="Quarterly",EDATE(E88,3),IF(I88="Annually",EDATE(E88,12),""))))</f>
        <v/>
      </c>
      <c r="K88" s="17" t="str">
        <f aca="true">IF(OR(D88="",E88=""),"Not filled",IF(J88="","Current",IF(J88&lt;TODAY(),"Overdue",IF(J88-TODAY()&lt;=30,"Due soon","Current"))))</f>
        <v>Not filled</v>
      </c>
      <c r="L88" s="22"/>
      <c r="M88" s="22"/>
    </row>
    <row r="89" customFormat="false" ht="23.25" hidden="false" customHeight="true" outlineLevel="0" collapsed="false">
      <c r="A89" s="27" t="s">
        <v>191</v>
      </c>
      <c r="B89" s="17" t="s">
        <v>243</v>
      </c>
      <c r="C89" s="17" t="s">
        <v>250</v>
      </c>
      <c r="D89" s="18"/>
      <c r="E89" s="19"/>
      <c r="F89" s="17" t="s">
        <v>251</v>
      </c>
      <c r="G89" s="20" t="s">
        <v>59</v>
      </c>
      <c r="H89" s="20" t="s">
        <v>252</v>
      </c>
      <c r="I89" s="20" t="s">
        <v>46</v>
      </c>
      <c r="J89" s="21" t="str">
        <f aca="false">IF(OR(E89="",I89=""),"",IF(I89="Monthly",EDATE(E89,1),IF(I89="Quarterly",EDATE(E89,3),IF(I89="Annually",EDATE(E89,12),""))))</f>
        <v/>
      </c>
      <c r="K89" s="17" t="str">
        <f aca="true">IF(OR(D89="",E89=""),"Not filled",IF(J89="","Current",IF(J89&lt;TODAY(),"Overdue",IF(J89-TODAY()&lt;=30,"Due soon","Current"))))</f>
        <v>Not filled</v>
      </c>
      <c r="L89" s="22"/>
      <c r="M89" s="22"/>
    </row>
    <row r="90" customFormat="false" ht="15" hidden="false" customHeight="true" outlineLevel="0" collapsed="false">
      <c r="A90" s="27" t="s">
        <v>191</v>
      </c>
      <c r="B90" s="17" t="s">
        <v>243</v>
      </c>
      <c r="C90" s="17" t="s">
        <v>253</v>
      </c>
      <c r="D90" s="18"/>
      <c r="E90" s="19"/>
      <c r="F90" s="17" t="s">
        <v>254</v>
      </c>
      <c r="G90" s="20" t="s">
        <v>80</v>
      </c>
      <c r="H90" s="20" t="s">
        <v>255</v>
      </c>
      <c r="I90" s="20" t="s">
        <v>46</v>
      </c>
      <c r="J90" s="21" t="str">
        <f aca="false">IF(OR(E90="",I90=""),"",IF(I90="Monthly",EDATE(E90,1),IF(I90="Quarterly",EDATE(E90,3),IF(I90="Annually",EDATE(E90,12),""))))</f>
        <v/>
      </c>
      <c r="K90" s="17" t="str">
        <f aca="true">IF(OR(D90="",E90=""),"Not filled",IF(J90="","Current",IF(J90&lt;TODAY(),"Overdue",IF(J90-TODAY()&lt;=30,"Due soon","Current"))))</f>
        <v>Not filled</v>
      </c>
      <c r="L90" s="22"/>
      <c r="M90" s="22"/>
    </row>
    <row r="91" customFormat="false" ht="23.25" hidden="false" customHeight="true" outlineLevel="0" collapsed="false">
      <c r="A91" s="27" t="s">
        <v>191</v>
      </c>
      <c r="B91" s="17" t="s">
        <v>243</v>
      </c>
      <c r="C91" s="17" t="s">
        <v>256</v>
      </c>
      <c r="D91" s="18"/>
      <c r="E91" s="19"/>
      <c r="F91" s="17" t="s">
        <v>257</v>
      </c>
      <c r="G91" s="20" t="s">
        <v>53</v>
      </c>
      <c r="H91" s="20" t="s">
        <v>258</v>
      </c>
      <c r="I91" s="20" t="s">
        <v>46</v>
      </c>
      <c r="J91" s="21" t="str">
        <f aca="false">IF(OR(E91="",I91=""),"",IF(I91="Monthly",EDATE(E91,1),IF(I91="Quarterly",EDATE(E91,3),IF(I91="Annually",EDATE(E91,12),""))))</f>
        <v/>
      </c>
      <c r="K91" s="17" t="str">
        <f aca="true">IF(OR(D91="",E91=""),"Not filled",IF(J91="","Current",IF(J91&lt;TODAY(),"Overdue",IF(J91-TODAY()&lt;=30,"Due soon","Current"))))</f>
        <v>Not filled</v>
      </c>
      <c r="L91" s="22"/>
      <c r="M91" s="22"/>
    </row>
    <row r="92" customFormat="false" ht="15" hidden="false" customHeight="true" outlineLevel="0" collapsed="false">
      <c r="A92" s="27" t="s">
        <v>191</v>
      </c>
      <c r="B92" s="17" t="s">
        <v>243</v>
      </c>
      <c r="C92" s="17" t="s">
        <v>259</v>
      </c>
      <c r="D92" s="18"/>
      <c r="E92" s="19"/>
      <c r="F92" s="17" t="s">
        <v>260</v>
      </c>
      <c r="G92" s="20" t="s">
        <v>53</v>
      </c>
      <c r="H92" s="20" t="s">
        <v>60</v>
      </c>
      <c r="I92" s="20" t="s">
        <v>55</v>
      </c>
      <c r="J92" s="21" t="str">
        <f aca="false">IF(OR(E92="",I92=""),"",IF(I92="Monthly",EDATE(E92,1),IF(I92="Quarterly",EDATE(E92,3),IF(I92="Annually",EDATE(E92,12),""))))</f>
        <v/>
      </c>
      <c r="K92" s="17" t="str">
        <f aca="true">IF(OR(D92="",E92=""),"Not filled",IF(J92="","Current",IF(J92&lt;TODAY(),"Overdue",IF(J92-TODAY()&lt;=30,"Due soon","Current"))))</f>
        <v>Not filled</v>
      </c>
      <c r="L92" s="22"/>
      <c r="M92" s="22"/>
    </row>
  </sheetData>
  <autoFilter ref="A3:M92"/>
  <conditionalFormatting sqref="K5:K92">
    <cfRule type="expression" priority="2" aboveAverage="0" equalAverage="0" bottom="0" percent="0" rank="0" text="" dxfId="11">
      <formula>$K5="Overdue"</formula>
    </cfRule>
    <cfRule type="expression" priority="3" aboveAverage="0" equalAverage="0" bottom="0" percent="0" rank="0" text="" dxfId="12">
      <formula>$K5="Due soon"</formula>
    </cfRule>
    <cfRule type="expression" priority="4" aboveAverage="0" equalAverage="0" bottom="0" percent="0" rank="0" text="" dxfId="13">
      <formula>$K5="Current"</formula>
    </cfRule>
    <cfRule type="expression" priority="5" aboveAverage="0" equalAverage="0" bottom="0" percent="0" rank="0" text="" dxfId="14">
      <formula>$K5="Not filled"</formula>
    </cfRule>
  </conditionalFormatting>
  <dataValidations count="1">
    <dataValidation allowBlank="true" errorStyle="stop" operator="between" showDropDown="false" showErrorMessage="false" showInputMessage="false" sqref="I5:I92" type="list">
      <formula1>"Monthly,Quarterly,Annually,On change"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8"/>
    <col collapsed="false" customWidth="true" hidden="false" outlineLevel="0" max="3" min="3" style="1" width="28"/>
    <col collapsed="false" customWidth="true" hidden="false" outlineLevel="0" max="4" min="4" style="1" width="36"/>
    <col collapsed="false" customWidth="true" hidden="false" outlineLevel="0" max="6" min="5" style="1" width="14"/>
    <col collapsed="false" customWidth="true" hidden="false" outlineLevel="0" max="8" min="7" style="1" width="12"/>
    <col collapsed="false" customWidth="true" hidden="false" outlineLevel="0" max="9" min="9" style="1" width="11"/>
    <col collapsed="false" customWidth="true" hidden="false" outlineLevel="0" max="10" min="10" style="1" width="38"/>
    <col collapsed="false" customWidth="true" hidden="false" outlineLevel="0" max="12" min="11" style="1" width="26"/>
    <col collapsed="false" customWidth="true" hidden="false" outlineLevel="0" max="13" min="13" style="1" width="14"/>
    <col collapsed="false" customWidth="true" hidden="false" outlineLevel="0" max="14" min="14" style="1" width="10"/>
    <col collapsed="false" customWidth="true" hidden="false" outlineLevel="0" max="15" min="15" style="1" width="28"/>
    <col collapsed="false" customWidth="true" hidden="false" outlineLevel="0" max="16" min="16" style="1" width="12"/>
  </cols>
  <sheetData>
    <row r="1" customFormat="false" ht="19.5" hidden="false" customHeight="true" outlineLevel="0" collapsed="false">
      <c r="A1" s="2" t="s">
        <v>261</v>
      </c>
    </row>
    <row r="2" customFormat="false" ht="15" hidden="false" customHeight="true" outlineLevel="0" collapsed="false">
      <c r="A2" s="11" t="s">
        <v>262</v>
      </c>
    </row>
    <row r="3" customFormat="false" ht="31.5" hidden="false" customHeight="true" outlineLevel="0" collapsed="false">
      <c r="A3" s="12" t="s">
        <v>263</v>
      </c>
      <c r="B3" s="12" t="s">
        <v>264</v>
      </c>
      <c r="C3" s="12" t="s">
        <v>265</v>
      </c>
      <c r="D3" s="12" t="s">
        <v>266</v>
      </c>
      <c r="E3" s="12" t="s">
        <v>267</v>
      </c>
      <c r="F3" s="12" t="s">
        <v>268</v>
      </c>
      <c r="G3" s="12" t="s">
        <v>269</v>
      </c>
      <c r="H3" s="12" t="s">
        <v>270</v>
      </c>
      <c r="I3" s="12" t="s">
        <v>38</v>
      </c>
      <c r="J3" s="12" t="s">
        <v>271</v>
      </c>
      <c r="K3" s="12" t="s">
        <v>272</v>
      </c>
      <c r="L3" s="12" t="s">
        <v>273</v>
      </c>
      <c r="M3" s="12" t="s">
        <v>274</v>
      </c>
      <c r="N3" s="12" t="s">
        <v>275</v>
      </c>
      <c r="O3" s="12" t="s">
        <v>276</v>
      </c>
      <c r="P3" s="12" t="s">
        <v>277</v>
      </c>
    </row>
    <row r="4" customFormat="false" ht="15" hidden="false" customHeight="true" outlineLevel="0" collapsed="false">
      <c r="A4" s="13" t="s">
        <v>278</v>
      </c>
      <c r="B4" s="13" t="s">
        <v>279</v>
      </c>
      <c r="C4" s="13" t="s">
        <v>280</v>
      </c>
      <c r="D4" s="13" t="s">
        <v>281</v>
      </c>
      <c r="E4" s="28" t="n">
        <v>480000</v>
      </c>
      <c r="F4" s="28" t="n">
        <v>160000</v>
      </c>
      <c r="G4" s="15" t="n">
        <v>45017</v>
      </c>
      <c r="H4" s="15" t="n">
        <v>46112</v>
      </c>
      <c r="I4" s="13" t="str">
        <f aca="true">IF(A4="","",IF(OR(H4="",H4&gt;=TODAY()),"Live","Complete"))</f>
        <v>Complete</v>
      </c>
      <c r="J4" s="13" t="s">
        <v>282</v>
      </c>
      <c r="K4" s="13" t="s">
        <v>283</v>
      </c>
      <c r="L4" s="13" t="s">
        <v>284</v>
      </c>
      <c r="M4" s="13" t="s">
        <v>285</v>
      </c>
      <c r="N4" s="13" t="s">
        <v>286</v>
      </c>
      <c r="O4" s="13"/>
      <c r="P4" s="15" t="n">
        <v>46127</v>
      </c>
    </row>
    <row r="5" customFormat="false" ht="15" hidden="false" customHeight="true" outlineLevel="0" collapsed="false">
      <c r="A5" s="22"/>
      <c r="B5" s="22"/>
      <c r="C5" s="22"/>
      <c r="D5" s="22"/>
      <c r="E5" s="29"/>
      <c r="F5" s="29"/>
      <c r="G5" s="19"/>
      <c r="H5" s="19"/>
      <c r="I5" s="17" t="str">
        <f aca="true">IF(A5="","",IF(OR(H5="",H5&gt;=TODAY()),"Live","Complete"))</f>
        <v/>
      </c>
      <c r="J5" s="22"/>
      <c r="K5" s="22"/>
      <c r="L5" s="22"/>
      <c r="M5" s="22"/>
      <c r="N5" s="22"/>
      <c r="O5" s="22"/>
      <c r="P5" s="19"/>
    </row>
    <row r="6" customFormat="false" ht="15" hidden="false" customHeight="true" outlineLevel="0" collapsed="false">
      <c r="A6" s="22"/>
      <c r="B6" s="22"/>
      <c r="C6" s="22"/>
      <c r="D6" s="22"/>
      <c r="E6" s="29"/>
      <c r="F6" s="29"/>
      <c r="G6" s="19"/>
      <c r="H6" s="19"/>
      <c r="I6" s="17" t="str">
        <f aca="true">IF(A6="","",IF(OR(H6="",H6&gt;=TODAY()),"Live","Complete"))</f>
        <v/>
      </c>
      <c r="J6" s="22"/>
      <c r="K6" s="22"/>
      <c r="L6" s="22"/>
      <c r="M6" s="22"/>
      <c r="N6" s="22"/>
      <c r="O6" s="22"/>
      <c r="P6" s="19"/>
    </row>
    <row r="7" customFormat="false" ht="15" hidden="false" customHeight="true" outlineLevel="0" collapsed="false">
      <c r="A7" s="22"/>
      <c r="B7" s="22"/>
      <c r="C7" s="22"/>
      <c r="D7" s="22"/>
      <c r="E7" s="29"/>
      <c r="F7" s="29"/>
      <c r="G7" s="19"/>
      <c r="H7" s="19"/>
      <c r="I7" s="17" t="str">
        <f aca="true">IF(A7="","",IF(OR(H7="",H7&gt;=TODAY()),"Live","Complete"))</f>
        <v/>
      </c>
      <c r="J7" s="22"/>
      <c r="K7" s="22"/>
      <c r="L7" s="22"/>
      <c r="M7" s="22"/>
      <c r="N7" s="22"/>
      <c r="O7" s="22"/>
      <c r="P7" s="19"/>
    </row>
    <row r="8" customFormat="false" ht="15" hidden="false" customHeight="true" outlineLevel="0" collapsed="false">
      <c r="A8" s="22"/>
      <c r="B8" s="22"/>
      <c r="C8" s="22"/>
      <c r="D8" s="22"/>
      <c r="E8" s="29"/>
      <c r="F8" s="29"/>
      <c r="G8" s="19"/>
      <c r="H8" s="19"/>
      <c r="I8" s="17" t="str">
        <f aca="true">IF(A8="","",IF(OR(H8="",H8&gt;=TODAY()),"Live","Complete"))</f>
        <v/>
      </c>
      <c r="J8" s="22"/>
      <c r="K8" s="22"/>
      <c r="L8" s="22"/>
      <c r="M8" s="22"/>
      <c r="N8" s="22"/>
      <c r="O8" s="22"/>
      <c r="P8" s="19"/>
    </row>
    <row r="9" customFormat="false" ht="15" hidden="false" customHeight="true" outlineLevel="0" collapsed="false">
      <c r="A9" s="22"/>
      <c r="B9" s="22"/>
      <c r="C9" s="22"/>
      <c r="D9" s="22"/>
      <c r="E9" s="29"/>
      <c r="F9" s="29"/>
      <c r="G9" s="19"/>
      <c r="H9" s="19"/>
      <c r="I9" s="17" t="str">
        <f aca="true">IF(A9="","",IF(OR(H9="",H9&gt;=TODAY()),"Live","Complete"))</f>
        <v/>
      </c>
      <c r="J9" s="22"/>
      <c r="K9" s="22"/>
      <c r="L9" s="22"/>
      <c r="M9" s="22"/>
      <c r="N9" s="22"/>
      <c r="O9" s="22"/>
      <c r="P9" s="19"/>
    </row>
    <row r="10" customFormat="false" ht="15" hidden="false" customHeight="true" outlineLevel="0" collapsed="false">
      <c r="A10" s="22"/>
      <c r="B10" s="22"/>
      <c r="C10" s="22"/>
      <c r="D10" s="22"/>
      <c r="E10" s="29"/>
      <c r="F10" s="29"/>
      <c r="G10" s="19"/>
      <c r="H10" s="19"/>
      <c r="I10" s="17" t="str">
        <f aca="true">IF(A10="","",IF(OR(H10="",H10&gt;=TODAY()),"Live","Complete"))</f>
        <v/>
      </c>
      <c r="J10" s="22"/>
      <c r="K10" s="22"/>
      <c r="L10" s="22"/>
      <c r="M10" s="22"/>
      <c r="N10" s="22"/>
      <c r="O10" s="22"/>
      <c r="P10" s="19"/>
    </row>
    <row r="11" customFormat="false" ht="15" hidden="false" customHeight="true" outlineLevel="0" collapsed="false">
      <c r="A11" s="22"/>
      <c r="B11" s="22"/>
      <c r="C11" s="22"/>
      <c r="D11" s="22"/>
      <c r="E11" s="29"/>
      <c r="F11" s="29"/>
      <c r="G11" s="19"/>
      <c r="H11" s="19"/>
      <c r="I11" s="17" t="str">
        <f aca="true">IF(A11="","",IF(OR(H11="",H11&gt;=TODAY()),"Live","Complete"))</f>
        <v/>
      </c>
      <c r="J11" s="22"/>
      <c r="K11" s="22"/>
      <c r="L11" s="22"/>
      <c r="M11" s="22"/>
      <c r="N11" s="22"/>
      <c r="O11" s="22"/>
      <c r="P11" s="19"/>
    </row>
    <row r="12" customFormat="false" ht="15" hidden="false" customHeight="true" outlineLevel="0" collapsed="false">
      <c r="A12" s="22"/>
      <c r="B12" s="22"/>
      <c r="C12" s="22"/>
      <c r="D12" s="22"/>
      <c r="E12" s="29"/>
      <c r="F12" s="29"/>
      <c r="G12" s="19"/>
      <c r="H12" s="19"/>
      <c r="I12" s="17" t="str">
        <f aca="true">IF(A12="","",IF(OR(H12="",H12&gt;=TODAY()),"Live","Complete"))</f>
        <v/>
      </c>
      <c r="J12" s="22"/>
      <c r="K12" s="22"/>
      <c r="L12" s="22"/>
      <c r="M12" s="22"/>
      <c r="N12" s="22"/>
      <c r="O12" s="22"/>
      <c r="P12" s="19"/>
    </row>
    <row r="13" customFormat="false" ht="15" hidden="false" customHeight="true" outlineLevel="0" collapsed="false">
      <c r="A13" s="22"/>
      <c r="B13" s="22"/>
      <c r="C13" s="22"/>
      <c r="D13" s="22"/>
      <c r="E13" s="29"/>
      <c r="F13" s="29"/>
      <c r="G13" s="19"/>
      <c r="H13" s="19"/>
      <c r="I13" s="17" t="str">
        <f aca="true">IF(A13="","",IF(OR(H13="",H13&gt;=TODAY()),"Live","Complete"))</f>
        <v/>
      </c>
      <c r="J13" s="22"/>
      <c r="K13" s="22"/>
      <c r="L13" s="22"/>
      <c r="M13" s="22"/>
      <c r="N13" s="22"/>
      <c r="O13" s="22"/>
      <c r="P13" s="19"/>
    </row>
    <row r="14" customFormat="false" ht="15" hidden="false" customHeight="true" outlineLevel="0" collapsed="false">
      <c r="A14" s="22"/>
      <c r="B14" s="22"/>
      <c r="C14" s="22"/>
      <c r="D14" s="22"/>
      <c r="E14" s="29"/>
      <c r="F14" s="29"/>
      <c r="G14" s="19"/>
      <c r="H14" s="19"/>
      <c r="I14" s="17" t="str">
        <f aca="true">IF(A14="","",IF(OR(H14="",H14&gt;=TODAY()),"Live","Complete"))</f>
        <v/>
      </c>
      <c r="J14" s="22"/>
      <c r="K14" s="22"/>
      <c r="L14" s="22"/>
      <c r="M14" s="22"/>
      <c r="N14" s="22"/>
      <c r="O14" s="22"/>
      <c r="P14" s="19"/>
    </row>
    <row r="15" customFormat="false" ht="15" hidden="false" customHeight="true" outlineLevel="0" collapsed="false">
      <c r="A15" s="22"/>
      <c r="B15" s="22"/>
      <c r="C15" s="22"/>
      <c r="D15" s="22"/>
      <c r="E15" s="29"/>
      <c r="F15" s="29"/>
      <c r="G15" s="19"/>
      <c r="H15" s="19"/>
      <c r="I15" s="17" t="str">
        <f aca="true">IF(A15="","",IF(OR(H15="",H15&gt;=TODAY()),"Live","Complete"))</f>
        <v/>
      </c>
      <c r="J15" s="22"/>
      <c r="K15" s="22"/>
      <c r="L15" s="22"/>
      <c r="M15" s="22"/>
      <c r="N15" s="22"/>
      <c r="O15" s="22"/>
      <c r="P15" s="19"/>
    </row>
    <row r="16" customFormat="false" ht="15" hidden="false" customHeight="true" outlineLevel="0" collapsed="false">
      <c r="A16" s="22"/>
      <c r="B16" s="22"/>
      <c r="C16" s="22"/>
      <c r="D16" s="22"/>
      <c r="E16" s="29"/>
      <c r="F16" s="29"/>
      <c r="G16" s="19"/>
      <c r="H16" s="19"/>
      <c r="I16" s="17" t="str">
        <f aca="true">IF(A16="","",IF(OR(H16="",H16&gt;=TODAY()),"Live","Complete"))</f>
        <v/>
      </c>
      <c r="J16" s="22"/>
      <c r="K16" s="22"/>
      <c r="L16" s="22"/>
      <c r="M16" s="22"/>
      <c r="N16" s="22"/>
      <c r="O16" s="22"/>
      <c r="P16" s="19"/>
    </row>
    <row r="17" customFormat="false" ht="15" hidden="false" customHeight="true" outlineLevel="0" collapsed="false">
      <c r="A17" s="22"/>
      <c r="B17" s="22"/>
      <c r="C17" s="22"/>
      <c r="D17" s="22"/>
      <c r="E17" s="29"/>
      <c r="F17" s="29"/>
      <c r="G17" s="19"/>
      <c r="H17" s="19"/>
      <c r="I17" s="17" t="str">
        <f aca="true">IF(A17="","",IF(OR(H17="",H17&gt;=TODAY()),"Live","Complete"))</f>
        <v/>
      </c>
      <c r="J17" s="22"/>
      <c r="K17" s="22"/>
      <c r="L17" s="22"/>
      <c r="M17" s="22"/>
      <c r="N17" s="22"/>
      <c r="O17" s="22"/>
      <c r="P17" s="19"/>
    </row>
    <row r="18" customFormat="false" ht="15" hidden="false" customHeight="true" outlineLevel="0" collapsed="false">
      <c r="A18" s="22"/>
      <c r="B18" s="22"/>
      <c r="C18" s="22"/>
      <c r="D18" s="22"/>
      <c r="E18" s="29"/>
      <c r="F18" s="29"/>
      <c r="G18" s="19"/>
      <c r="H18" s="19"/>
      <c r="I18" s="17" t="str">
        <f aca="true">IF(A18="","",IF(OR(H18="",H18&gt;=TODAY()),"Live","Complete"))</f>
        <v/>
      </c>
      <c r="J18" s="22"/>
      <c r="K18" s="22"/>
      <c r="L18" s="22"/>
      <c r="M18" s="22"/>
      <c r="N18" s="22"/>
      <c r="O18" s="22"/>
      <c r="P18" s="19"/>
    </row>
    <row r="19" customFormat="false" ht="15" hidden="false" customHeight="true" outlineLevel="0" collapsed="false">
      <c r="A19" s="22"/>
      <c r="B19" s="22"/>
      <c r="C19" s="22"/>
      <c r="D19" s="22"/>
      <c r="E19" s="29"/>
      <c r="F19" s="29"/>
      <c r="G19" s="19"/>
      <c r="H19" s="19"/>
      <c r="I19" s="17" t="str">
        <f aca="true">IF(A19="","",IF(OR(H19="",H19&gt;=TODAY()),"Live","Complete"))</f>
        <v/>
      </c>
      <c r="J19" s="22"/>
      <c r="K19" s="22"/>
      <c r="L19" s="22"/>
      <c r="M19" s="22"/>
      <c r="N19" s="22"/>
      <c r="O19" s="22"/>
      <c r="P19" s="19"/>
    </row>
    <row r="20" customFormat="false" ht="15" hidden="false" customHeight="true" outlineLevel="0" collapsed="false">
      <c r="A20" s="22"/>
      <c r="B20" s="22"/>
      <c r="C20" s="22"/>
      <c r="D20" s="22"/>
      <c r="E20" s="29"/>
      <c r="F20" s="29"/>
      <c r="G20" s="19"/>
      <c r="H20" s="19"/>
      <c r="I20" s="17" t="str">
        <f aca="true">IF(A20="","",IF(OR(H20="",H20&gt;=TODAY()),"Live","Complete"))</f>
        <v/>
      </c>
      <c r="J20" s="22"/>
      <c r="K20" s="22"/>
      <c r="L20" s="22"/>
      <c r="M20" s="22"/>
      <c r="N20" s="22"/>
      <c r="O20" s="22"/>
      <c r="P20" s="19"/>
    </row>
    <row r="21" customFormat="false" ht="15" hidden="false" customHeight="true" outlineLevel="0" collapsed="false">
      <c r="A21" s="22"/>
      <c r="B21" s="22"/>
      <c r="C21" s="22"/>
      <c r="D21" s="22"/>
      <c r="E21" s="29"/>
      <c r="F21" s="29"/>
      <c r="G21" s="19"/>
      <c r="H21" s="19"/>
      <c r="I21" s="17" t="str">
        <f aca="true">IF(A21="","",IF(OR(H21="",H21&gt;=TODAY()),"Live","Complete"))</f>
        <v/>
      </c>
      <c r="J21" s="22"/>
      <c r="K21" s="22"/>
      <c r="L21" s="22"/>
      <c r="M21" s="22"/>
      <c r="N21" s="22"/>
      <c r="O21" s="22"/>
      <c r="P21" s="19"/>
    </row>
    <row r="22" customFormat="false" ht="15" hidden="false" customHeight="true" outlineLevel="0" collapsed="false">
      <c r="A22" s="22"/>
      <c r="B22" s="22"/>
      <c r="C22" s="22"/>
      <c r="D22" s="22"/>
      <c r="E22" s="29"/>
      <c r="F22" s="29"/>
      <c r="G22" s="19"/>
      <c r="H22" s="19"/>
      <c r="I22" s="17" t="str">
        <f aca="true">IF(A22="","",IF(OR(H22="",H22&gt;=TODAY()),"Live","Complete"))</f>
        <v/>
      </c>
      <c r="J22" s="22"/>
      <c r="K22" s="22"/>
      <c r="L22" s="22"/>
      <c r="M22" s="22"/>
      <c r="N22" s="22"/>
      <c r="O22" s="22"/>
      <c r="P22" s="19"/>
    </row>
    <row r="23" customFormat="false" ht="15" hidden="false" customHeight="true" outlineLevel="0" collapsed="false">
      <c r="A23" s="22"/>
      <c r="B23" s="22"/>
      <c r="C23" s="22"/>
      <c r="D23" s="22"/>
      <c r="E23" s="29"/>
      <c r="F23" s="29"/>
      <c r="G23" s="19"/>
      <c r="H23" s="19"/>
      <c r="I23" s="17" t="str">
        <f aca="true">IF(A23="","",IF(OR(H23="",H23&gt;=TODAY()),"Live","Complete"))</f>
        <v/>
      </c>
      <c r="J23" s="22"/>
      <c r="K23" s="22"/>
      <c r="L23" s="22"/>
      <c r="M23" s="22"/>
      <c r="N23" s="22"/>
      <c r="O23" s="22"/>
      <c r="P23" s="19"/>
    </row>
    <row r="24" customFormat="false" ht="15" hidden="false" customHeight="true" outlineLevel="0" collapsed="false">
      <c r="A24" s="22"/>
      <c r="B24" s="22"/>
      <c r="C24" s="22"/>
      <c r="D24" s="22"/>
      <c r="E24" s="29"/>
      <c r="F24" s="29"/>
      <c r="G24" s="19"/>
      <c r="H24" s="19"/>
      <c r="I24" s="17" t="str">
        <f aca="true">IF(A24="","",IF(OR(H24="",H24&gt;=TODAY()),"Live","Complete"))</f>
        <v/>
      </c>
      <c r="J24" s="22"/>
      <c r="K24" s="22"/>
      <c r="L24" s="22"/>
      <c r="M24" s="22"/>
      <c r="N24" s="22"/>
      <c r="O24" s="22"/>
      <c r="P24" s="19"/>
    </row>
    <row r="25" customFormat="false" ht="15" hidden="false" customHeight="true" outlineLevel="0" collapsed="false">
      <c r="A25" s="22"/>
      <c r="B25" s="22"/>
      <c r="C25" s="22"/>
      <c r="D25" s="22"/>
      <c r="E25" s="29"/>
      <c r="F25" s="29"/>
      <c r="G25" s="19"/>
      <c r="H25" s="19"/>
      <c r="I25" s="17" t="str">
        <f aca="true">IF(A25="","",IF(OR(H25="",H25&gt;=TODAY()),"Live","Complete"))</f>
        <v/>
      </c>
      <c r="J25" s="22"/>
      <c r="K25" s="22"/>
      <c r="L25" s="22"/>
      <c r="M25" s="22"/>
      <c r="N25" s="22"/>
      <c r="O25" s="22"/>
      <c r="P25" s="19"/>
    </row>
    <row r="26" customFormat="false" ht="15" hidden="false" customHeight="true" outlineLevel="0" collapsed="false">
      <c r="A26" s="22"/>
      <c r="B26" s="22"/>
      <c r="C26" s="22"/>
      <c r="D26" s="22"/>
      <c r="E26" s="29"/>
      <c r="F26" s="29"/>
      <c r="G26" s="19"/>
      <c r="H26" s="19"/>
      <c r="I26" s="17" t="str">
        <f aca="true">IF(A26="","",IF(OR(H26="",H26&gt;=TODAY()),"Live","Complete"))</f>
        <v/>
      </c>
      <c r="J26" s="22"/>
      <c r="K26" s="22"/>
      <c r="L26" s="22"/>
      <c r="M26" s="22"/>
      <c r="N26" s="22"/>
      <c r="O26" s="22"/>
      <c r="P26" s="19"/>
    </row>
    <row r="27" customFormat="false" ht="15" hidden="false" customHeight="true" outlineLevel="0" collapsed="false">
      <c r="A27" s="22"/>
      <c r="B27" s="22"/>
      <c r="C27" s="22"/>
      <c r="D27" s="22"/>
      <c r="E27" s="29"/>
      <c r="F27" s="29"/>
      <c r="G27" s="19"/>
      <c r="H27" s="19"/>
      <c r="I27" s="17" t="str">
        <f aca="true">IF(A27="","",IF(OR(H27="",H27&gt;=TODAY()),"Live","Complete"))</f>
        <v/>
      </c>
      <c r="J27" s="22"/>
      <c r="K27" s="22"/>
      <c r="L27" s="22"/>
      <c r="M27" s="22"/>
      <c r="N27" s="22"/>
      <c r="O27" s="22"/>
      <c r="P27" s="19"/>
    </row>
    <row r="28" customFormat="false" ht="15" hidden="false" customHeight="true" outlineLevel="0" collapsed="false">
      <c r="A28" s="22"/>
      <c r="B28" s="22"/>
      <c r="C28" s="22"/>
      <c r="D28" s="22"/>
      <c r="E28" s="29"/>
      <c r="F28" s="29"/>
      <c r="G28" s="19"/>
      <c r="H28" s="19"/>
      <c r="I28" s="17" t="str">
        <f aca="true">IF(A28="","",IF(OR(H28="",H28&gt;=TODAY()),"Live","Complete"))</f>
        <v/>
      </c>
      <c r="J28" s="22"/>
      <c r="K28" s="22"/>
      <c r="L28" s="22"/>
      <c r="M28" s="22"/>
      <c r="N28" s="22"/>
      <c r="O28" s="22"/>
      <c r="P28" s="19"/>
    </row>
    <row r="29" customFormat="false" ht="15" hidden="false" customHeight="true" outlineLevel="0" collapsed="false">
      <c r="A29" s="22"/>
      <c r="B29" s="22"/>
      <c r="C29" s="22"/>
      <c r="D29" s="22"/>
      <c r="E29" s="29"/>
      <c r="F29" s="29"/>
      <c r="G29" s="19"/>
      <c r="H29" s="19"/>
      <c r="I29" s="17" t="str">
        <f aca="true">IF(A29="","",IF(OR(H29="",H29&gt;=TODAY()),"Live","Complete"))</f>
        <v/>
      </c>
      <c r="J29" s="22"/>
      <c r="K29" s="22"/>
      <c r="L29" s="22"/>
      <c r="M29" s="22"/>
      <c r="N29" s="22"/>
      <c r="O29" s="22"/>
      <c r="P29" s="19"/>
    </row>
    <row r="30" customFormat="false" ht="15" hidden="false" customHeight="true" outlineLevel="0" collapsed="false">
      <c r="A30" s="22"/>
      <c r="B30" s="22"/>
      <c r="C30" s="22"/>
      <c r="D30" s="22"/>
      <c r="E30" s="29"/>
      <c r="F30" s="29"/>
      <c r="G30" s="19"/>
      <c r="H30" s="19"/>
      <c r="I30" s="17" t="str">
        <f aca="true">IF(A30="","",IF(OR(H30="",H30&gt;=TODAY()),"Live","Complete"))</f>
        <v/>
      </c>
      <c r="J30" s="22"/>
      <c r="K30" s="22"/>
      <c r="L30" s="22"/>
      <c r="M30" s="22"/>
      <c r="N30" s="22"/>
      <c r="O30" s="22"/>
      <c r="P30" s="19"/>
    </row>
    <row r="31" customFormat="false" ht="15" hidden="false" customHeight="true" outlineLevel="0" collapsed="false">
      <c r="A31" s="22"/>
      <c r="B31" s="22"/>
      <c r="C31" s="22"/>
      <c r="D31" s="22"/>
      <c r="E31" s="29"/>
      <c r="F31" s="29"/>
      <c r="G31" s="19"/>
      <c r="H31" s="19"/>
      <c r="I31" s="17" t="str">
        <f aca="true">IF(A31="","",IF(OR(H31="",H31&gt;=TODAY()),"Live","Complete"))</f>
        <v/>
      </c>
      <c r="J31" s="22"/>
      <c r="K31" s="22"/>
      <c r="L31" s="22"/>
      <c r="M31" s="22"/>
      <c r="N31" s="22"/>
      <c r="O31" s="22"/>
      <c r="P31" s="19"/>
    </row>
    <row r="32" customFormat="false" ht="15" hidden="false" customHeight="true" outlineLevel="0" collapsed="false">
      <c r="A32" s="22"/>
      <c r="B32" s="22"/>
      <c r="C32" s="22"/>
      <c r="D32" s="22"/>
      <c r="E32" s="29"/>
      <c r="F32" s="29"/>
      <c r="G32" s="19"/>
      <c r="H32" s="19"/>
      <c r="I32" s="17" t="str">
        <f aca="true">IF(A32="","",IF(OR(H32="",H32&gt;=TODAY()),"Live","Complete"))</f>
        <v/>
      </c>
      <c r="J32" s="22"/>
      <c r="K32" s="22"/>
      <c r="L32" s="22"/>
      <c r="M32" s="22"/>
      <c r="N32" s="22"/>
      <c r="O32" s="22"/>
      <c r="P32" s="19"/>
    </row>
    <row r="33" customFormat="false" ht="15" hidden="false" customHeight="true" outlineLevel="0" collapsed="false">
      <c r="A33" s="22"/>
      <c r="B33" s="22"/>
      <c r="C33" s="22"/>
      <c r="D33" s="22"/>
      <c r="E33" s="29"/>
      <c r="F33" s="29"/>
      <c r="G33" s="19"/>
      <c r="H33" s="19"/>
      <c r="I33" s="17" t="str">
        <f aca="true">IF(A33="","",IF(OR(H33="",H33&gt;=TODAY()),"Live","Complete"))</f>
        <v/>
      </c>
      <c r="J33" s="22"/>
      <c r="K33" s="22"/>
      <c r="L33" s="22"/>
      <c r="M33" s="22"/>
      <c r="N33" s="22"/>
      <c r="O33" s="22"/>
      <c r="P33" s="19"/>
    </row>
    <row r="34" customFormat="false" ht="15" hidden="false" customHeight="true" outlineLevel="0" collapsed="false">
      <c r="A34" s="22"/>
      <c r="B34" s="22"/>
      <c r="C34" s="22"/>
      <c r="D34" s="22"/>
      <c r="E34" s="29"/>
      <c r="F34" s="29"/>
      <c r="G34" s="19"/>
      <c r="H34" s="19"/>
      <c r="I34" s="17" t="str">
        <f aca="true">IF(A34="","",IF(OR(H34="",H34&gt;=TODAY()),"Live","Complete"))</f>
        <v/>
      </c>
      <c r="J34" s="22"/>
      <c r="K34" s="22"/>
      <c r="L34" s="22"/>
      <c r="M34" s="22"/>
      <c r="N34" s="22"/>
      <c r="O34" s="22"/>
      <c r="P34" s="19"/>
    </row>
    <row r="35" customFormat="false" ht="15" hidden="false" customHeight="true" outlineLevel="0" collapsed="false">
      <c r="A35" s="22"/>
      <c r="B35" s="22"/>
      <c r="C35" s="22"/>
      <c r="D35" s="22"/>
      <c r="E35" s="29"/>
      <c r="F35" s="29"/>
      <c r="G35" s="19"/>
      <c r="H35" s="19"/>
      <c r="I35" s="17" t="str">
        <f aca="true">IF(A35="","",IF(OR(H35="",H35&gt;=TODAY()),"Live","Complete"))</f>
        <v/>
      </c>
      <c r="J35" s="22"/>
      <c r="K35" s="22"/>
      <c r="L35" s="22"/>
      <c r="M35" s="22"/>
      <c r="N35" s="22"/>
      <c r="O35" s="22"/>
      <c r="P35" s="19"/>
    </row>
    <row r="36" customFormat="false" ht="15" hidden="false" customHeight="true" outlineLevel="0" collapsed="false">
      <c r="A36" s="22"/>
      <c r="B36" s="22"/>
      <c r="C36" s="22"/>
      <c r="D36" s="22"/>
      <c r="E36" s="29"/>
      <c r="F36" s="29"/>
      <c r="G36" s="19"/>
      <c r="H36" s="19"/>
      <c r="I36" s="17" t="str">
        <f aca="true">IF(A36="","",IF(OR(H36="",H36&gt;=TODAY()),"Live","Complete"))</f>
        <v/>
      </c>
      <c r="J36" s="22"/>
      <c r="K36" s="22"/>
      <c r="L36" s="22"/>
      <c r="M36" s="22"/>
      <c r="N36" s="22"/>
      <c r="O36" s="22"/>
      <c r="P36" s="19"/>
    </row>
    <row r="37" customFormat="false" ht="15" hidden="false" customHeight="true" outlineLevel="0" collapsed="false">
      <c r="A37" s="22"/>
      <c r="B37" s="22"/>
      <c r="C37" s="22"/>
      <c r="D37" s="22"/>
      <c r="E37" s="29"/>
      <c r="F37" s="29"/>
      <c r="G37" s="19"/>
      <c r="H37" s="19"/>
      <c r="I37" s="17" t="str">
        <f aca="true">IF(A37="","",IF(OR(H37="",H37&gt;=TODAY()),"Live","Complete"))</f>
        <v/>
      </c>
      <c r="J37" s="22"/>
      <c r="K37" s="22"/>
      <c r="L37" s="22"/>
      <c r="M37" s="22"/>
      <c r="N37" s="22"/>
      <c r="O37" s="22"/>
      <c r="P37" s="19"/>
    </row>
    <row r="38" customFormat="false" ht="15" hidden="false" customHeight="true" outlineLevel="0" collapsed="false">
      <c r="A38" s="22"/>
      <c r="B38" s="22"/>
      <c r="C38" s="22"/>
      <c r="D38" s="22"/>
      <c r="E38" s="29"/>
      <c r="F38" s="29"/>
      <c r="G38" s="19"/>
      <c r="H38" s="19"/>
      <c r="I38" s="17" t="str">
        <f aca="true">IF(A38="","",IF(OR(H38="",H38&gt;=TODAY()),"Live","Complete"))</f>
        <v/>
      </c>
      <c r="J38" s="22"/>
      <c r="K38" s="22"/>
      <c r="L38" s="22"/>
      <c r="M38" s="22"/>
      <c r="N38" s="22"/>
      <c r="O38" s="22"/>
      <c r="P38" s="19"/>
    </row>
    <row r="39" customFormat="false" ht="15" hidden="false" customHeight="true" outlineLevel="0" collapsed="false">
      <c r="A39" s="22"/>
      <c r="B39" s="22"/>
      <c r="C39" s="22"/>
      <c r="D39" s="22"/>
      <c r="E39" s="29"/>
      <c r="F39" s="29"/>
      <c r="G39" s="19"/>
      <c r="H39" s="19"/>
      <c r="I39" s="17" t="str">
        <f aca="true">IF(A39="","",IF(OR(H39="",H39&gt;=TODAY()),"Live","Complete"))</f>
        <v/>
      </c>
      <c r="J39" s="22"/>
      <c r="K39" s="22"/>
      <c r="L39" s="22"/>
      <c r="M39" s="22"/>
      <c r="N39" s="22"/>
      <c r="O39" s="22"/>
      <c r="P39" s="19"/>
    </row>
    <row r="40" customFormat="false" ht="15" hidden="false" customHeight="true" outlineLevel="0" collapsed="false">
      <c r="A40" s="22"/>
      <c r="B40" s="22"/>
      <c r="C40" s="22"/>
      <c r="D40" s="22"/>
      <c r="E40" s="29"/>
      <c r="F40" s="29"/>
      <c r="G40" s="19"/>
      <c r="H40" s="19"/>
      <c r="I40" s="17" t="str">
        <f aca="true">IF(A40="","",IF(OR(H40="",H40&gt;=TODAY()),"Live","Complete"))</f>
        <v/>
      </c>
      <c r="J40" s="22"/>
      <c r="K40" s="22"/>
      <c r="L40" s="22"/>
      <c r="M40" s="22"/>
      <c r="N40" s="22"/>
      <c r="O40" s="22"/>
      <c r="P40" s="19"/>
    </row>
    <row r="41" customFormat="false" ht="15" hidden="false" customHeight="true" outlineLevel="0" collapsed="false">
      <c r="A41" s="22"/>
      <c r="B41" s="22"/>
      <c r="C41" s="22"/>
      <c r="D41" s="22"/>
      <c r="E41" s="29"/>
      <c r="F41" s="29"/>
      <c r="G41" s="19"/>
      <c r="H41" s="19"/>
      <c r="I41" s="17" t="str">
        <f aca="true">IF(A41="","",IF(OR(H41="",H41&gt;=TODAY()),"Live","Complete"))</f>
        <v/>
      </c>
      <c r="J41" s="22"/>
      <c r="K41" s="22"/>
      <c r="L41" s="22"/>
      <c r="M41" s="22"/>
      <c r="N41" s="22"/>
      <c r="O41" s="22"/>
      <c r="P41" s="19"/>
    </row>
    <row r="42" customFormat="false" ht="15" hidden="false" customHeight="true" outlineLevel="0" collapsed="false">
      <c r="A42" s="22"/>
      <c r="B42" s="22"/>
      <c r="C42" s="22"/>
      <c r="D42" s="22"/>
      <c r="E42" s="29"/>
      <c r="F42" s="29"/>
      <c r="G42" s="19"/>
      <c r="H42" s="19"/>
      <c r="I42" s="17" t="str">
        <f aca="true">IF(A42="","",IF(OR(H42="",H42&gt;=TODAY()),"Live","Complete"))</f>
        <v/>
      </c>
      <c r="J42" s="22"/>
      <c r="K42" s="22"/>
      <c r="L42" s="22"/>
      <c r="M42" s="22"/>
      <c r="N42" s="22"/>
      <c r="O42" s="22"/>
      <c r="P42" s="19"/>
    </row>
    <row r="43" customFormat="false" ht="15" hidden="false" customHeight="true" outlineLevel="0" collapsed="false">
      <c r="A43" s="22"/>
      <c r="B43" s="22"/>
      <c r="C43" s="22"/>
      <c r="D43" s="22"/>
      <c r="E43" s="29"/>
      <c r="F43" s="29"/>
      <c r="G43" s="19"/>
      <c r="H43" s="19"/>
      <c r="I43" s="17" t="str">
        <f aca="true">IF(A43="","",IF(OR(H43="",H43&gt;=TODAY()),"Live","Complete"))</f>
        <v/>
      </c>
      <c r="J43" s="22"/>
      <c r="K43" s="22"/>
      <c r="L43" s="22"/>
      <c r="M43" s="22"/>
      <c r="N43" s="22"/>
      <c r="O43" s="22"/>
      <c r="P43" s="19"/>
    </row>
    <row r="44" customFormat="false" ht="15" hidden="false" customHeight="true" outlineLevel="0" collapsed="false">
      <c r="A44" s="22"/>
      <c r="B44" s="22"/>
      <c r="C44" s="22"/>
      <c r="D44" s="22"/>
      <c r="E44" s="29"/>
      <c r="F44" s="29"/>
      <c r="G44" s="19"/>
      <c r="H44" s="19"/>
      <c r="I44" s="17" t="str">
        <f aca="true">IF(A44="","",IF(OR(H44="",H44&gt;=TODAY()),"Live","Complete"))</f>
        <v/>
      </c>
      <c r="J44" s="22"/>
      <c r="K44" s="22"/>
      <c r="L44" s="22"/>
      <c r="M44" s="22"/>
      <c r="N44" s="22"/>
      <c r="O44" s="22"/>
      <c r="P44" s="19"/>
    </row>
  </sheetData>
  <autoFilter ref="A3:P44"/>
  <conditionalFormatting sqref="I5:I44">
    <cfRule type="expression" priority="2" aboveAverage="0" equalAverage="0" bottom="0" percent="0" rank="0" text="" dxfId="13">
      <formula>$I5="Live"</formula>
    </cfRule>
    <cfRule type="expression" priority="3" aboveAverage="0" equalAverage="0" bottom="0" percent="0" rank="0" text="" dxfId="14">
      <formula>$I5="Complete"</formula>
    </cfRule>
  </conditionalFormatting>
  <dataValidations count="1">
    <dataValidation allowBlank="true" errorStyle="stop" operator="between" showDropDown="false" showErrorMessage="false" showInputMessage="false" sqref="M5:N4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28"/>
    <col collapsed="false" customWidth="true" hidden="false" outlineLevel="0" max="4" min="4" style="0" width="24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36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22"/>
    <col collapsed="false" customWidth="true" hidden="false" outlineLevel="0" max="12" min="12" style="0" width="12"/>
  </cols>
  <sheetData>
    <row r="1" customFormat="false" ht="19.7" hidden="false" customHeight="false" outlineLevel="0" collapsed="false">
      <c r="A1" s="30" t="s">
        <v>287</v>
      </c>
    </row>
    <row r="2" customFormat="false" ht="15" hidden="false" customHeight="false" outlineLevel="0" collapsed="false">
      <c r="A2" s="31" t="s">
        <v>288</v>
      </c>
    </row>
    <row r="3" customFormat="false" ht="31.5" hidden="false" customHeight="true" outlineLevel="0" collapsed="false">
      <c r="A3" s="12" t="s">
        <v>289</v>
      </c>
      <c r="B3" s="12" t="s">
        <v>290</v>
      </c>
      <c r="C3" s="12" t="s">
        <v>291</v>
      </c>
      <c r="D3" s="12" t="s">
        <v>292</v>
      </c>
      <c r="E3" s="12" t="s">
        <v>293</v>
      </c>
      <c r="F3" s="12" t="s">
        <v>294</v>
      </c>
      <c r="G3" s="12" t="s">
        <v>295</v>
      </c>
      <c r="H3" s="12" t="s">
        <v>296</v>
      </c>
      <c r="I3" s="12" t="s">
        <v>297</v>
      </c>
      <c r="J3" s="12" t="s">
        <v>298</v>
      </c>
      <c r="K3" s="12" t="s">
        <v>299</v>
      </c>
      <c r="L3" s="12" t="s">
        <v>277</v>
      </c>
    </row>
    <row r="4" customFormat="false" ht="23.85" hidden="false" customHeight="false" outlineLevel="0" collapsed="false">
      <c r="A4" s="13" t="s">
        <v>300</v>
      </c>
      <c r="B4" s="13" t="s">
        <v>301</v>
      </c>
      <c r="C4" s="13" t="s">
        <v>302</v>
      </c>
      <c r="D4" s="13"/>
      <c r="E4" s="13" t="s">
        <v>303</v>
      </c>
      <c r="F4" s="13" t="s">
        <v>304</v>
      </c>
      <c r="G4" s="13" t="s">
        <v>305</v>
      </c>
      <c r="H4" s="13" t="s">
        <v>306</v>
      </c>
      <c r="I4" s="13" t="s">
        <v>307</v>
      </c>
      <c r="J4" s="32" t="n">
        <v>18</v>
      </c>
      <c r="K4" s="13" t="s">
        <v>308</v>
      </c>
      <c r="L4" s="15" t="n">
        <v>46127</v>
      </c>
    </row>
    <row r="5" customFormat="false" ht="15" hidden="false" customHeight="false" outlineLevel="0" collapsed="false">
      <c r="A5" s="22"/>
      <c r="B5" s="22"/>
      <c r="C5" s="22"/>
      <c r="D5" s="22"/>
      <c r="E5" s="22"/>
      <c r="F5" s="22"/>
      <c r="G5" s="22"/>
      <c r="H5" s="22"/>
      <c r="I5" s="22"/>
      <c r="J5" s="33"/>
      <c r="K5" s="22"/>
      <c r="L5" s="19"/>
    </row>
    <row r="6" customFormat="false" ht="15" hidden="false" customHeight="false" outlineLevel="0" collapsed="false">
      <c r="A6" s="22"/>
      <c r="B6" s="22"/>
      <c r="C6" s="22"/>
      <c r="D6" s="22"/>
      <c r="E6" s="22"/>
      <c r="F6" s="22"/>
      <c r="G6" s="22"/>
      <c r="H6" s="22"/>
      <c r="I6" s="22"/>
      <c r="J6" s="33"/>
      <c r="K6" s="22"/>
      <c r="L6" s="19"/>
    </row>
    <row r="7" customFormat="false" ht="15" hidden="false" customHeight="false" outlineLevel="0" collapsed="false">
      <c r="A7" s="22"/>
      <c r="B7" s="22"/>
      <c r="C7" s="22"/>
      <c r="D7" s="22"/>
      <c r="E7" s="22"/>
      <c r="F7" s="22"/>
      <c r="G7" s="22"/>
      <c r="H7" s="22"/>
      <c r="I7" s="22"/>
      <c r="J7" s="33"/>
      <c r="K7" s="22"/>
      <c r="L7" s="19"/>
    </row>
    <row r="8" customFormat="false" ht="15" hidden="false" customHeight="false" outlineLevel="0" collapsed="false">
      <c r="A8" s="22"/>
      <c r="B8" s="22"/>
      <c r="C8" s="22"/>
      <c r="D8" s="22"/>
      <c r="E8" s="22"/>
      <c r="F8" s="22"/>
      <c r="G8" s="22"/>
      <c r="H8" s="22"/>
      <c r="I8" s="22"/>
      <c r="J8" s="33"/>
      <c r="K8" s="22"/>
      <c r="L8" s="19"/>
    </row>
    <row r="9" customFormat="false" ht="15" hidden="false" customHeight="false" outlineLevel="0" collapsed="false">
      <c r="A9" s="22"/>
      <c r="B9" s="22"/>
      <c r="C9" s="22"/>
      <c r="D9" s="22"/>
      <c r="E9" s="22"/>
      <c r="F9" s="22"/>
      <c r="G9" s="22"/>
      <c r="H9" s="22"/>
      <c r="I9" s="22"/>
      <c r="J9" s="33"/>
      <c r="K9" s="22"/>
      <c r="L9" s="19"/>
    </row>
    <row r="10" customFormat="false" ht="15" hidden="false" customHeight="false" outlineLevel="0" collapsed="false">
      <c r="A10" s="22"/>
      <c r="B10" s="22"/>
      <c r="C10" s="22"/>
      <c r="D10" s="22"/>
      <c r="E10" s="22"/>
      <c r="F10" s="22"/>
      <c r="G10" s="22"/>
      <c r="H10" s="22"/>
      <c r="I10" s="22"/>
      <c r="J10" s="33"/>
      <c r="K10" s="22"/>
      <c r="L10" s="19"/>
    </row>
    <row r="11" customFormat="false" ht="15" hidden="false" customHeight="false" outlineLevel="0" collapsed="false">
      <c r="A11" s="22"/>
      <c r="B11" s="22"/>
      <c r="C11" s="22"/>
      <c r="D11" s="22"/>
      <c r="E11" s="22"/>
      <c r="F11" s="22"/>
      <c r="G11" s="22"/>
      <c r="H11" s="22"/>
      <c r="I11" s="22"/>
      <c r="J11" s="33"/>
      <c r="K11" s="22"/>
      <c r="L11" s="19"/>
    </row>
    <row r="12" customFormat="false" ht="15" hidden="false" customHeight="false" outlineLevel="0" collapsed="false">
      <c r="A12" s="22"/>
      <c r="B12" s="22"/>
      <c r="C12" s="22"/>
      <c r="D12" s="22"/>
      <c r="E12" s="22"/>
      <c r="F12" s="22"/>
      <c r="G12" s="22"/>
      <c r="H12" s="22"/>
      <c r="I12" s="22"/>
      <c r="J12" s="33"/>
      <c r="K12" s="22"/>
      <c r="L12" s="19"/>
    </row>
    <row r="13" customFormat="false" ht="15" hidden="false" customHeight="false" outlineLevel="0" collapsed="false">
      <c r="A13" s="22"/>
      <c r="B13" s="22"/>
      <c r="C13" s="22"/>
      <c r="D13" s="22"/>
      <c r="E13" s="22"/>
      <c r="F13" s="22"/>
      <c r="G13" s="22"/>
      <c r="H13" s="22"/>
      <c r="I13" s="22"/>
      <c r="J13" s="33"/>
      <c r="K13" s="22"/>
      <c r="L13" s="19"/>
    </row>
    <row r="14" customFormat="false" ht="15" hidden="false" customHeight="false" outlineLevel="0" collapsed="false">
      <c r="A14" s="22"/>
      <c r="B14" s="22"/>
      <c r="C14" s="22"/>
      <c r="D14" s="22"/>
      <c r="E14" s="22"/>
      <c r="F14" s="22"/>
      <c r="G14" s="22"/>
      <c r="H14" s="22"/>
      <c r="I14" s="22"/>
      <c r="J14" s="33"/>
      <c r="K14" s="22"/>
      <c r="L14" s="19"/>
    </row>
    <row r="15" customFormat="false" ht="15" hidden="false" customHeight="false" outlineLevel="0" collapsed="false">
      <c r="A15" s="22"/>
      <c r="B15" s="22"/>
      <c r="C15" s="22"/>
      <c r="D15" s="22"/>
      <c r="E15" s="22"/>
      <c r="F15" s="22"/>
      <c r="G15" s="22"/>
      <c r="H15" s="22"/>
      <c r="I15" s="22"/>
      <c r="J15" s="33"/>
      <c r="K15" s="22"/>
      <c r="L15" s="19"/>
    </row>
    <row r="16" customFormat="false" ht="15" hidden="false" customHeight="false" outlineLevel="0" collapsed="false">
      <c r="A16" s="22"/>
      <c r="B16" s="22"/>
      <c r="C16" s="22"/>
      <c r="D16" s="22"/>
      <c r="E16" s="22"/>
      <c r="F16" s="22"/>
      <c r="G16" s="22"/>
      <c r="H16" s="22"/>
      <c r="I16" s="22"/>
      <c r="J16" s="33"/>
      <c r="K16" s="22"/>
      <c r="L16" s="19"/>
    </row>
    <row r="17" customFormat="false" ht="15" hidden="false" customHeight="false" outlineLevel="0" collapsed="false">
      <c r="A17" s="22"/>
      <c r="B17" s="22"/>
      <c r="C17" s="22"/>
      <c r="D17" s="22"/>
      <c r="E17" s="22"/>
      <c r="F17" s="22"/>
      <c r="G17" s="22"/>
      <c r="H17" s="22"/>
      <c r="I17" s="22"/>
      <c r="J17" s="33"/>
      <c r="K17" s="22"/>
      <c r="L17" s="19"/>
    </row>
    <row r="18" customFormat="false" ht="15" hidden="false" customHeight="false" outlineLevel="0" collapsed="false">
      <c r="A18" s="22"/>
      <c r="B18" s="22"/>
      <c r="C18" s="22"/>
      <c r="D18" s="22"/>
      <c r="E18" s="22"/>
      <c r="F18" s="22"/>
      <c r="G18" s="22"/>
      <c r="H18" s="22"/>
      <c r="I18" s="22"/>
      <c r="J18" s="33"/>
      <c r="K18" s="22"/>
      <c r="L18" s="19"/>
    </row>
    <row r="19" customFormat="false" ht="15" hidden="false" customHeight="false" outlineLevel="0" collapsed="false">
      <c r="A19" s="22"/>
      <c r="B19" s="22"/>
      <c r="C19" s="22"/>
      <c r="D19" s="22"/>
      <c r="E19" s="22"/>
      <c r="F19" s="22"/>
      <c r="G19" s="22"/>
      <c r="H19" s="22"/>
      <c r="I19" s="22"/>
      <c r="J19" s="33"/>
      <c r="K19" s="22"/>
      <c r="L19" s="19"/>
    </row>
    <row r="20" customFormat="false" ht="15" hidden="false" customHeight="false" outlineLevel="0" collapsed="false">
      <c r="A20" s="22"/>
      <c r="B20" s="22"/>
      <c r="C20" s="22"/>
      <c r="D20" s="22"/>
      <c r="E20" s="22"/>
      <c r="F20" s="22"/>
      <c r="G20" s="22"/>
      <c r="H20" s="22"/>
      <c r="I20" s="22"/>
      <c r="J20" s="33"/>
      <c r="K20" s="22"/>
      <c r="L20" s="19"/>
    </row>
    <row r="21" customFormat="false" ht="15" hidden="false" customHeight="false" outlineLevel="0" collapsed="false">
      <c r="A21" s="22"/>
      <c r="B21" s="22"/>
      <c r="C21" s="22"/>
      <c r="D21" s="22"/>
      <c r="E21" s="22"/>
      <c r="F21" s="22"/>
      <c r="G21" s="22"/>
      <c r="H21" s="22"/>
      <c r="I21" s="22"/>
      <c r="J21" s="33"/>
      <c r="K21" s="22"/>
      <c r="L21" s="19"/>
    </row>
    <row r="22" customFormat="false" ht="15" hidden="false" customHeight="false" outlineLevel="0" collapsed="false">
      <c r="A22" s="22"/>
      <c r="B22" s="22"/>
      <c r="C22" s="22"/>
      <c r="D22" s="22"/>
      <c r="E22" s="22"/>
      <c r="F22" s="22"/>
      <c r="G22" s="22"/>
      <c r="H22" s="22"/>
      <c r="I22" s="22"/>
      <c r="J22" s="33"/>
      <c r="K22" s="22"/>
      <c r="L22" s="19"/>
    </row>
    <row r="23" customFormat="false" ht="15" hidden="false" customHeight="false" outlineLevel="0" collapsed="false">
      <c r="A23" s="22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19"/>
    </row>
    <row r="24" customFormat="false" ht="15" hidden="false" customHeight="false" outlineLevel="0" collapsed="false">
      <c r="A24" s="22"/>
      <c r="B24" s="22"/>
      <c r="C24" s="22"/>
      <c r="D24" s="22"/>
      <c r="E24" s="22"/>
      <c r="F24" s="22"/>
      <c r="G24" s="22"/>
      <c r="H24" s="22"/>
      <c r="I24" s="22"/>
      <c r="J24" s="33"/>
      <c r="K24" s="22"/>
      <c r="L24" s="19"/>
    </row>
    <row r="25" customFormat="false" ht="15" hidden="false" customHeight="false" outlineLevel="0" collapsed="false">
      <c r="A25" s="22"/>
      <c r="B25" s="22"/>
      <c r="C25" s="22"/>
      <c r="D25" s="22"/>
      <c r="E25" s="22"/>
      <c r="F25" s="22"/>
      <c r="G25" s="22"/>
      <c r="H25" s="22"/>
      <c r="I25" s="22"/>
      <c r="J25" s="33"/>
      <c r="K25" s="22"/>
      <c r="L25" s="19"/>
    </row>
    <row r="26" customFormat="false" ht="15" hidden="false" customHeight="false" outlineLevel="0" collapsed="false">
      <c r="A26" s="22"/>
      <c r="B26" s="22"/>
      <c r="C26" s="22"/>
      <c r="D26" s="22"/>
      <c r="E26" s="22"/>
      <c r="F26" s="22"/>
      <c r="G26" s="22"/>
      <c r="H26" s="22"/>
      <c r="I26" s="22"/>
      <c r="J26" s="33"/>
      <c r="K26" s="22"/>
      <c r="L26" s="19"/>
    </row>
    <row r="27" customFormat="false" ht="15" hidden="false" customHeight="false" outlineLevel="0" collapsed="false">
      <c r="A27" s="22"/>
      <c r="B27" s="22"/>
      <c r="C27" s="22"/>
      <c r="D27" s="22"/>
      <c r="E27" s="22"/>
      <c r="F27" s="22"/>
      <c r="G27" s="22"/>
      <c r="H27" s="22"/>
      <c r="I27" s="22"/>
      <c r="J27" s="33"/>
      <c r="K27" s="22"/>
      <c r="L27" s="19"/>
    </row>
    <row r="28" customFormat="false" ht="15" hidden="false" customHeight="false" outlineLevel="0" collapsed="false">
      <c r="A28" s="22"/>
      <c r="B28" s="22"/>
      <c r="C28" s="22"/>
      <c r="D28" s="22"/>
      <c r="E28" s="22"/>
      <c r="F28" s="22"/>
      <c r="G28" s="22"/>
      <c r="H28" s="22"/>
      <c r="I28" s="22"/>
      <c r="J28" s="33"/>
      <c r="K28" s="22"/>
      <c r="L28" s="19"/>
    </row>
    <row r="29" customFormat="false" ht="15" hidden="false" customHeight="false" outlineLevel="0" collapsed="false">
      <c r="A29" s="22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19"/>
    </row>
    <row r="30" customFormat="false" ht="15" hidden="false" customHeight="false" outlineLevel="0" collapsed="false">
      <c r="A30" s="22"/>
      <c r="B30" s="22"/>
      <c r="C30" s="22"/>
      <c r="D30" s="22"/>
      <c r="E30" s="22"/>
      <c r="F30" s="22"/>
      <c r="G30" s="22"/>
      <c r="H30" s="22"/>
      <c r="I30" s="22"/>
      <c r="J30" s="33"/>
      <c r="K30" s="22"/>
      <c r="L30" s="19"/>
    </row>
    <row r="31" customFormat="false" ht="15" hidden="false" customHeight="false" outlineLevel="0" collapsed="false">
      <c r="A31" s="22"/>
      <c r="B31" s="22"/>
      <c r="C31" s="22"/>
      <c r="D31" s="22"/>
      <c r="E31" s="22"/>
      <c r="F31" s="22"/>
      <c r="G31" s="22"/>
      <c r="H31" s="22"/>
      <c r="I31" s="22"/>
      <c r="J31" s="33"/>
      <c r="K31" s="22"/>
      <c r="L31" s="19"/>
    </row>
    <row r="32" customFormat="false" ht="15" hidden="false" customHeight="false" outlineLevel="0" collapsed="false">
      <c r="A32" s="22"/>
      <c r="B32" s="22"/>
      <c r="C32" s="22"/>
      <c r="D32" s="22"/>
      <c r="E32" s="22"/>
      <c r="F32" s="22"/>
      <c r="G32" s="22"/>
      <c r="H32" s="22"/>
      <c r="I32" s="22"/>
      <c r="J32" s="33"/>
      <c r="K32" s="22"/>
      <c r="L32" s="19"/>
    </row>
    <row r="33" customFormat="false" ht="15" hidden="false" customHeight="false" outlineLevel="0" collapsed="false">
      <c r="A33" s="22"/>
      <c r="B33" s="22"/>
      <c r="C33" s="22"/>
      <c r="D33" s="22"/>
      <c r="E33" s="22"/>
      <c r="F33" s="22"/>
      <c r="G33" s="22"/>
      <c r="H33" s="22"/>
      <c r="I33" s="22"/>
      <c r="J33" s="33"/>
      <c r="K33" s="22"/>
      <c r="L33" s="19"/>
    </row>
    <row r="34" customFormat="false" ht="15" hidden="false" customHeight="false" outlineLevel="0" collapsed="false">
      <c r="A34" s="22"/>
      <c r="B34" s="22"/>
      <c r="C34" s="22"/>
      <c r="D34" s="22"/>
      <c r="E34" s="22"/>
      <c r="F34" s="22"/>
      <c r="G34" s="22"/>
      <c r="H34" s="22"/>
      <c r="I34" s="22"/>
      <c r="J34" s="33"/>
      <c r="K34" s="22"/>
      <c r="L34" s="19"/>
    </row>
    <row r="35" customFormat="false" ht="15" hidden="false" customHeight="false" outlineLevel="0" collapsed="false">
      <c r="A35" s="22"/>
      <c r="B35" s="22"/>
      <c r="C35" s="22"/>
      <c r="D35" s="22"/>
      <c r="E35" s="22"/>
      <c r="F35" s="22"/>
      <c r="G35" s="22"/>
      <c r="H35" s="22"/>
      <c r="I35" s="22"/>
      <c r="J35" s="33"/>
      <c r="K35" s="22"/>
      <c r="L35" s="19"/>
    </row>
    <row r="36" customFormat="false" ht="15" hidden="false" customHeight="false" outlineLevel="0" collapsed="false">
      <c r="A36" s="22"/>
      <c r="B36" s="22"/>
      <c r="C36" s="22"/>
      <c r="D36" s="22"/>
      <c r="E36" s="22"/>
      <c r="F36" s="22"/>
      <c r="G36" s="22"/>
      <c r="H36" s="22"/>
      <c r="I36" s="22"/>
      <c r="J36" s="33"/>
      <c r="K36" s="22"/>
      <c r="L36" s="19"/>
    </row>
    <row r="37" customFormat="false" ht="15" hidden="false" customHeight="false" outlineLevel="0" collapsed="false">
      <c r="A37" s="22"/>
      <c r="B37" s="22"/>
      <c r="C37" s="22"/>
      <c r="D37" s="22"/>
      <c r="E37" s="22"/>
      <c r="F37" s="22"/>
      <c r="G37" s="22"/>
      <c r="H37" s="22"/>
      <c r="I37" s="22"/>
      <c r="J37" s="33"/>
      <c r="K37" s="22"/>
      <c r="L37" s="19"/>
    </row>
    <row r="38" customFormat="false" ht="15" hidden="false" customHeight="false" outlineLevel="0" collapsed="false">
      <c r="A38" s="22"/>
      <c r="B38" s="22"/>
      <c r="C38" s="22"/>
      <c r="D38" s="22"/>
      <c r="E38" s="22"/>
      <c r="F38" s="22"/>
      <c r="G38" s="22"/>
      <c r="H38" s="22"/>
      <c r="I38" s="22"/>
      <c r="J38" s="33"/>
      <c r="K38" s="22"/>
      <c r="L38" s="19"/>
    </row>
    <row r="39" customFormat="false" ht="15" hidden="false" customHeight="false" outlineLevel="0" collapsed="false">
      <c r="A39" s="22"/>
      <c r="B39" s="22"/>
      <c r="C39" s="22"/>
      <c r="D39" s="22"/>
      <c r="E39" s="22"/>
      <c r="F39" s="22"/>
      <c r="G39" s="22"/>
      <c r="H39" s="22"/>
      <c r="I39" s="22"/>
      <c r="J39" s="33"/>
      <c r="K39" s="22"/>
      <c r="L39" s="19"/>
    </row>
    <row r="40" customFormat="false" ht="15" hidden="false" customHeight="false" outlineLevel="0" collapsed="false">
      <c r="A40" s="22"/>
      <c r="B40" s="22"/>
      <c r="C40" s="22"/>
      <c r="D40" s="22"/>
      <c r="E40" s="22"/>
      <c r="F40" s="22"/>
      <c r="G40" s="22"/>
      <c r="H40" s="22"/>
      <c r="I40" s="22"/>
      <c r="J40" s="33"/>
      <c r="K40" s="22"/>
      <c r="L40" s="19"/>
    </row>
    <row r="41" customFormat="false" ht="15" hidden="false" customHeight="false" outlineLevel="0" collapsed="false">
      <c r="A41" s="22"/>
      <c r="B41" s="22"/>
      <c r="C41" s="22"/>
      <c r="D41" s="22"/>
      <c r="E41" s="22"/>
      <c r="F41" s="22"/>
      <c r="G41" s="22"/>
      <c r="H41" s="22"/>
      <c r="I41" s="22"/>
      <c r="J41" s="33"/>
      <c r="K41" s="22"/>
      <c r="L41" s="19"/>
    </row>
    <row r="42" customFormat="false" ht="15" hidden="false" customHeight="false" outlineLevel="0" collapsed="false">
      <c r="A42" s="22"/>
      <c r="B42" s="22"/>
      <c r="C42" s="22"/>
      <c r="D42" s="22"/>
      <c r="E42" s="22"/>
      <c r="F42" s="22"/>
      <c r="G42" s="22"/>
      <c r="H42" s="22"/>
      <c r="I42" s="22"/>
      <c r="J42" s="33"/>
      <c r="K42" s="22"/>
      <c r="L42" s="19"/>
    </row>
    <row r="43" customFormat="false" ht="15" hidden="false" customHeight="false" outlineLevel="0" collapsed="false">
      <c r="A43" s="22"/>
      <c r="B43" s="22"/>
      <c r="C43" s="22"/>
      <c r="D43" s="22"/>
      <c r="E43" s="22"/>
      <c r="F43" s="22"/>
      <c r="G43" s="22"/>
      <c r="H43" s="22"/>
      <c r="I43" s="22"/>
      <c r="J43" s="33"/>
      <c r="K43" s="22"/>
      <c r="L43" s="19"/>
    </row>
    <row r="44" customFormat="false" ht="15" hidden="false" customHeight="false" outlineLevel="0" collapsed="false">
      <c r="A44" s="22"/>
      <c r="B44" s="22"/>
      <c r="C44" s="22"/>
      <c r="D44" s="22"/>
      <c r="E44" s="22"/>
      <c r="F44" s="22"/>
      <c r="G44" s="22"/>
      <c r="H44" s="22"/>
      <c r="I44" s="22"/>
      <c r="J44" s="33"/>
      <c r="K44" s="22"/>
      <c r="L44" s="19"/>
    </row>
    <row r="45" customFormat="false" ht="15" hidden="false" customHeight="false" outlineLevel="0" collapsed="false">
      <c r="A45" s="22"/>
      <c r="B45" s="22"/>
      <c r="C45" s="22"/>
      <c r="D45" s="22"/>
      <c r="E45" s="22"/>
      <c r="F45" s="22"/>
      <c r="G45" s="22"/>
      <c r="H45" s="22"/>
      <c r="I45" s="22"/>
      <c r="J45" s="33"/>
      <c r="K45" s="22"/>
      <c r="L45" s="19"/>
    </row>
    <row r="46" customFormat="false" ht="15" hidden="false" customHeight="false" outlineLevel="0" collapsed="false">
      <c r="A46" s="22"/>
      <c r="B46" s="22"/>
      <c r="C46" s="22"/>
      <c r="D46" s="22"/>
      <c r="E46" s="22"/>
      <c r="F46" s="22"/>
      <c r="G46" s="22"/>
      <c r="H46" s="22"/>
      <c r="I46" s="22"/>
      <c r="J46" s="33"/>
      <c r="K46" s="22"/>
      <c r="L46" s="19"/>
    </row>
    <row r="47" customFormat="false" ht="15" hidden="false" customHeight="false" outlineLevel="0" collapsed="false">
      <c r="A47" s="22"/>
      <c r="B47" s="22"/>
      <c r="C47" s="22"/>
      <c r="D47" s="22"/>
      <c r="E47" s="22"/>
      <c r="F47" s="22"/>
      <c r="G47" s="22"/>
      <c r="H47" s="22"/>
      <c r="I47" s="22"/>
      <c r="J47" s="33"/>
      <c r="K47" s="22"/>
      <c r="L47" s="19"/>
    </row>
    <row r="48" customFormat="false" ht="15" hidden="false" customHeight="false" outlineLevel="0" collapsed="false">
      <c r="A48" s="22"/>
      <c r="B48" s="22"/>
      <c r="C48" s="22"/>
      <c r="D48" s="22"/>
      <c r="E48" s="22"/>
      <c r="F48" s="22"/>
      <c r="G48" s="22"/>
      <c r="H48" s="22"/>
      <c r="I48" s="22"/>
      <c r="J48" s="33"/>
      <c r="K48" s="22"/>
      <c r="L48" s="19"/>
    </row>
    <row r="49" customFormat="false" ht="15" hidden="false" customHeight="false" outlineLevel="0" collapsed="false">
      <c r="A49" s="22"/>
      <c r="B49" s="22"/>
      <c r="C49" s="22"/>
      <c r="D49" s="22"/>
      <c r="E49" s="22"/>
      <c r="F49" s="22"/>
      <c r="G49" s="22"/>
      <c r="H49" s="22"/>
      <c r="I49" s="22"/>
      <c r="J49" s="33"/>
      <c r="K49" s="22"/>
      <c r="L49" s="19"/>
    </row>
    <row r="50" customFormat="false" ht="15" hidden="false" customHeight="false" outlineLevel="0" collapsed="false">
      <c r="A50" s="22"/>
      <c r="B50" s="22"/>
      <c r="C50" s="22"/>
      <c r="D50" s="22"/>
      <c r="E50" s="22"/>
      <c r="F50" s="22"/>
      <c r="G50" s="22"/>
      <c r="H50" s="22"/>
      <c r="I50" s="22"/>
      <c r="J50" s="33"/>
      <c r="K50" s="22"/>
      <c r="L50" s="19"/>
    </row>
    <row r="51" customFormat="false" ht="15" hidden="false" customHeight="false" outlineLevel="0" collapsed="false">
      <c r="A51" s="22"/>
      <c r="B51" s="22"/>
      <c r="C51" s="22"/>
      <c r="D51" s="22"/>
      <c r="E51" s="22"/>
      <c r="F51" s="22"/>
      <c r="G51" s="22"/>
      <c r="H51" s="22"/>
      <c r="I51" s="22"/>
      <c r="J51" s="33"/>
      <c r="K51" s="22"/>
      <c r="L51" s="19"/>
    </row>
    <row r="52" customFormat="false" ht="15" hidden="false" customHeight="false" outlineLevel="0" collapsed="false">
      <c r="A52" s="22"/>
      <c r="B52" s="22"/>
      <c r="C52" s="22"/>
      <c r="D52" s="22"/>
      <c r="E52" s="22"/>
      <c r="F52" s="22"/>
      <c r="G52" s="22"/>
      <c r="H52" s="22"/>
      <c r="I52" s="22"/>
      <c r="J52" s="33"/>
      <c r="K52" s="22"/>
      <c r="L52" s="19"/>
    </row>
    <row r="53" customFormat="false" ht="15" hidden="false" customHeight="false" outlineLevel="0" collapsed="false">
      <c r="A53" s="22"/>
      <c r="B53" s="22"/>
      <c r="C53" s="22"/>
      <c r="D53" s="22"/>
      <c r="E53" s="22"/>
      <c r="F53" s="22"/>
      <c r="G53" s="22"/>
      <c r="H53" s="22"/>
      <c r="I53" s="22"/>
      <c r="J53" s="33"/>
      <c r="K53" s="22"/>
      <c r="L53" s="19"/>
    </row>
    <row r="54" customFormat="false" ht="15" hidden="false" customHeight="false" outlineLevel="0" collapsed="false">
      <c r="A54" s="22"/>
      <c r="B54" s="22"/>
      <c r="C54" s="22"/>
      <c r="D54" s="22"/>
      <c r="E54" s="22"/>
      <c r="F54" s="22"/>
      <c r="G54" s="22"/>
      <c r="H54" s="22"/>
      <c r="I54" s="22"/>
      <c r="J54" s="33"/>
      <c r="K54" s="22"/>
      <c r="L54" s="19"/>
    </row>
    <row r="55" customFormat="false" ht="15" hidden="false" customHeight="false" outlineLevel="0" collapsed="false">
      <c r="A55" s="22"/>
      <c r="B55" s="22"/>
      <c r="C55" s="22"/>
      <c r="D55" s="22"/>
      <c r="E55" s="22"/>
      <c r="F55" s="22"/>
      <c r="G55" s="22"/>
      <c r="H55" s="22"/>
      <c r="I55" s="22"/>
      <c r="J55" s="33"/>
      <c r="K55" s="22"/>
      <c r="L55" s="19"/>
    </row>
    <row r="56" customFormat="false" ht="15" hidden="false" customHeight="false" outlineLevel="0" collapsed="false">
      <c r="A56" s="22"/>
      <c r="B56" s="22"/>
      <c r="C56" s="22"/>
      <c r="D56" s="22"/>
      <c r="E56" s="22"/>
      <c r="F56" s="22"/>
      <c r="G56" s="22"/>
      <c r="H56" s="22"/>
      <c r="I56" s="22"/>
      <c r="J56" s="33"/>
      <c r="K56" s="22"/>
      <c r="L56" s="19"/>
    </row>
    <row r="57" customFormat="false" ht="15" hidden="false" customHeight="false" outlineLevel="0" collapsed="false">
      <c r="A57" s="22"/>
      <c r="B57" s="22"/>
      <c r="C57" s="22"/>
      <c r="D57" s="22"/>
      <c r="E57" s="22"/>
      <c r="F57" s="22"/>
      <c r="G57" s="22"/>
      <c r="H57" s="22"/>
      <c r="I57" s="22"/>
      <c r="J57" s="33"/>
      <c r="K57" s="22"/>
      <c r="L57" s="19"/>
    </row>
    <row r="58" customFormat="false" ht="15" hidden="false" customHeight="false" outlineLevel="0" collapsed="false">
      <c r="A58" s="22"/>
      <c r="B58" s="22"/>
      <c r="C58" s="22"/>
      <c r="D58" s="22"/>
      <c r="E58" s="22"/>
      <c r="F58" s="22"/>
      <c r="G58" s="22"/>
      <c r="H58" s="22"/>
      <c r="I58" s="22"/>
      <c r="J58" s="33"/>
      <c r="K58" s="22"/>
      <c r="L58" s="19"/>
    </row>
    <row r="59" customFormat="false" ht="15" hidden="false" customHeight="false" outlineLevel="0" collapsed="false">
      <c r="A59" s="22"/>
      <c r="B59" s="22"/>
      <c r="C59" s="22"/>
      <c r="D59" s="22"/>
      <c r="E59" s="22"/>
      <c r="F59" s="22"/>
      <c r="G59" s="22"/>
      <c r="H59" s="22"/>
      <c r="I59" s="22"/>
      <c r="J59" s="33"/>
      <c r="K59" s="22"/>
      <c r="L59" s="19"/>
    </row>
    <row r="60" customFormat="false" ht="15" hidden="false" customHeight="false" outlineLevel="0" collapsed="false">
      <c r="A60" s="22"/>
      <c r="B60" s="22"/>
      <c r="C60" s="22"/>
      <c r="D60" s="22"/>
      <c r="E60" s="22"/>
      <c r="F60" s="22"/>
      <c r="G60" s="22"/>
      <c r="H60" s="22"/>
      <c r="I60" s="22"/>
      <c r="J60" s="33"/>
      <c r="K60" s="22"/>
      <c r="L60" s="19"/>
    </row>
    <row r="61" customFormat="false" ht="15" hidden="false" customHeight="false" outlineLevel="0" collapsed="false">
      <c r="A61" s="22"/>
      <c r="B61" s="22"/>
      <c r="C61" s="22"/>
      <c r="D61" s="22"/>
      <c r="E61" s="22"/>
      <c r="F61" s="22"/>
      <c r="G61" s="22"/>
      <c r="H61" s="22"/>
      <c r="I61" s="22"/>
      <c r="J61" s="33"/>
      <c r="K61" s="22"/>
      <c r="L61" s="19"/>
    </row>
    <row r="62" customFormat="false" ht="15" hidden="false" customHeight="false" outlineLevel="0" collapsed="false">
      <c r="A62" s="22"/>
      <c r="B62" s="22"/>
      <c r="C62" s="22"/>
      <c r="D62" s="22"/>
      <c r="E62" s="22"/>
      <c r="F62" s="22"/>
      <c r="G62" s="22"/>
      <c r="H62" s="22"/>
      <c r="I62" s="22"/>
      <c r="J62" s="33"/>
      <c r="K62" s="22"/>
      <c r="L62" s="19"/>
    </row>
    <row r="63" customFormat="false" ht="15" hidden="false" customHeight="false" outlineLevel="0" collapsed="false">
      <c r="A63" s="22"/>
      <c r="B63" s="22"/>
      <c r="C63" s="22"/>
      <c r="D63" s="22"/>
      <c r="E63" s="22"/>
      <c r="F63" s="22"/>
      <c r="G63" s="22"/>
      <c r="H63" s="22"/>
      <c r="I63" s="22"/>
      <c r="J63" s="33"/>
      <c r="K63" s="22"/>
      <c r="L63" s="19"/>
    </row>
    <row r="64" customFormat="false" ht="15" hidden="false" customHeight="false" outlineLevel="0" collapsed="false">
      <c r="A64" s="22"/>
      <c r="B64" s="22"/>
      <c r="C64" s="22"/>
      <c r="D64" s="22"/>
      <c r="E64" s="22"/>
      <c r="F64" s="22"/>
      <c r="G64" s="22"/>
      <c r="H64" s="22"/>
      <c r="I64" s="22"/>
      <c r="J64" s="33"/>
      <c r="K64" s="22"/>
      <c r="L64" s="19"/>
    </row>
    <row r="65" customFormat="false" ht="15" hidden="false" customHeight="false" outlineLevel="0" collapsed="false">
      <c r="A65" s="22"/>
      <c r="B65" s="22"/>
      <c r="C65" s="22"/>
      <c r="D65" s="22"/>
      <c r="E65" s="22"/>
      <c r="F65" s="22"/>
      <c r="G65" s="22"/>
      <c r="H65" s="22"/>
      <c r="I65" s="22"/>
      <c r="J65" s="33"/>
      <c r="K65" s="22"/>
      <c r="L65" s="19"/>
    </row>
    <row r="66" customFormat="false" ht="15" hidden="false" customHeight="false" outlineLevel="0" collapsed="false">
      <c r="A66" s="22"/>
      <c r="B66" s="22"/>
      <c r="C66" s="22"/>
      <c r="D66" s="22"/>
      <c r="E66" s="22"/>
      <c r="F66" s="22"/>
      <c r="G66" s="22"/>
      <c r="H66" s="22"/>
      <c r="I66" s="22"/>
      <c r="J66" s="33"/>
      <c r="K66" s="22"/>
      <c r="L66" s="19"/>
    </row>
    <row r="67" customFormat="false" ht="15" hidden="false" customHeight="false" outlineLevel="0" collapsed="false">
      <c r="A67" s="22"/>
      <c r="B67" s="22"/>
      <c r="C67" s="22"/>
      <c r="D67" s="22"/>
      <c r="E67" s="22"/>
      <c r="F67" s="22"/>
      <c r="G67" s="22"/>
      <c r="H67" s="22"/>
      <c r="I67" s="22"/>
      <c r="J67" s="33"/>
      <c r="K67" s="22"/>
      <c r="L67" s="19"/>
    </row>
    <row r="68" customFormat="false" ht="15" hidden="false" customHeight="false" outlineLevel="0" collapsed="false">
      <c r="A68" s="22"/>
      <c r="B68" s="22"/>
      <c r="C68" s="22"/>
      <c r="D68" s="22"/>
      <c r="E68" s="22"/>
      <c r="F68" s="22"/>
      <c r="G68" s="22"/>
      <c r="H68" s="22"/>
      <c r="I68" s="22"/>
      <c r="J68" s="33"/>
      <c r="K68" s="22"/>
      <c r="L68" s="19"/>
    </row>
    <row r="69" customFormat="false" ht="15" hidden="false" customHeight="false" outlineLevel="0" collapsed="false">
      <c r="A69" s="22"/>
      <c r="B69" s="22"/>
      <c r="C69" s="22"/>
      <c r="D69" s="22"/>
      <c r="E69" s="22"/>
      <c r="F69" s="22"/>
      <c r="G69" s="22"/>
      <c r="H69" s="22"/>
      <c r="I69" s="22"/>
      <c r="J69" s="33"/>
      <c r="K69" s="22"/>
      <c r="L69" s="19"/>
    </row>
    <row r="70" customFormat="false" ht="15" hidden="false" customHeight="false" outlineLevel="0" collapsed="false">
      <c r="A70" s="22"/>
      <c r="B70" s="22"/>
      <c r="C70" s="22"/>
      <c r="D70" s="22"/>
      <c r="E70" s="22"/>
      <c r="F70" s="22"/>
      <c r="G70" s="22"/>
      <c r="H70" s="22"/>
      <c r="I70" s="22"/>
      <c r="J70" s="33"/>
      <c r="K70" s="22"/>
      <c r="L70" s="19"/>
    </row>
    <row r="71" customFormat="false" ht="15" hidden="false" customHeight="false" outlineLevel="0" collapsed="false">
      <c r="A71" s="22"/>
      <c r="B71" s="22"/>
      <c r="C71" s="22"/>
      <c r="D71" s="22"/>
      <c r="E71" s="22"/>
      <c r="F71" s="22"/>
      <c r="G71" s="22"/>
      <c r="H71" s="22"/>
      <c r="I71" s="22"/>
      <c r="J71" s="33"/>
      <c r="K71" s="22"/>
      <c r="L71" s="19"/>
    </row>
    <row r="72" customFormat="false" ht="15" hidden="false" customHeight="false" outlineLevel="0" collapsed="false">
      <c r="A72" s="22"/>
      <c r="B72" s="22"/>
      <c r="C72" s="22"/>
      <c r="D72" s="22"/>
      <c r="E72" s="22"/>
      <c r="F72" s="22"/>
      <c r="G72" s="22"/>
      <c r="H72" s="22"/>
      <c r="I72" s="22"/>
      <c r="J72" s="33"/>
      <c r="K72" s="22"/>
      <c r="L72" s="19"/>
    </row>
    <row r="73" customFormat="false" ht="15" hidden="false" customHeight="false" outlineLevel="0" collapsed="false">
      <c r="A73" s="22"/>
      <c r="B73" s="22"/>
      <c r="C73" s="22"/>
      <c r="D73" s="22"/>
      <c r="E73" s="22"/>
      <c r="F73" s="22"/>
      <c r="G73" s="22"/>
      <c r="H73" s="22"/>
      <c r="I73" s="22"/>
      <c r="J73" s="33"/>
      <c r="K73" s="22"/>
      <c r="L73" s="19"/>
    </row>
    <row r="74" customFormat="false" ht="15" hidden="false" customHeight="false" outlineLevel="0" collapsed="false">
      <c r="A74" s="22"/>
      <c r="B74" s="22"/>
      <c r="C74" s="22"/>
      <c r="D74" s="22"/>
      <c r="E74" s="22"/>
      <c r="F74" s="22"/>
      <c r="G74" s="22"/>
      <c r="H74" s="22"/>
      <c r="I74" s="22"/>
      <c r="J74" s="33"/>
      <c r="K74" s="22"/>
      <c r="L74" s="19"/>
    </row>
    <row r="75" customFormat="false" ht="15" hidden="false" customHeight="false" outlineLevel="0" collapsed="false">
      <c r="A75" s="22"/>
      <c r="B75" s="22"/>
      <c r="C75" s="22"/>
      <c r="D75" s="22"/>
      <c r="E75" s="22"/>
      <c r="F75" s="22"/>
      <c r="G75" s="22"/>
      <c r="H75" s="22"/>
      <c r="I75" s="22"/>
      <c r="J75" s="33"/>
      <c r="K75" s="22"/>
      <c r="L75" s="19"/>
    </row>
    <row r="76" customFormat="false" ht="15" hidden="false" customHeight="false" outlineLevel="0" collapsed="false">
      <c r="A76" s="22"/>
      <c r="B76" s="22"/>
      <c r="C76" s="22"/>
      <c r="D76" s="22"/>
      <c r="E76" s="22"/>
      <c r="F76" s="22"/>
      <c r="G76" s="22"/>
      <c r="H76" s="22"/>
      <c r="I76" s="22"/>
      <c r="J76" s="33"/>
      <c r="K76" s="22"/>
      <c r="L76" s="19"/>
    </row>
    <row r="77" customFormat="false" ht="15" hidden="false" customHeight="false" outlineLevel="0" collapsed="false">
      <c r="A77" s="22"/>
      <c r="B77" s="22"/>
      <c r="C77" s="22"/>
      <c r="D77" s="22"/>
      <c r="E77" s="22"/>
      <c r="F77" s="22"/>
      <c r="G77" s="22"/>
      <c r="H77" s="22"/>
      <c r="I77" s="22"/>
      <c r="J77" s="33"/>
      <c r="K77" s="22"/>
      <c r="L77" s="19"/>
    </row>
    <row r="78" customFormat="false" ht="15" hidden="false" customHeight="false" outlineLevel="0" collapsed="false">
      <c r="A78" s="22"/>
      <c r="B78" s="22"/>
      <c r="C78" s="22"/>
      <c r="D78" s="22"/>
      <c r="E78" s="22"/>
      <c r="F78" s="22"/>
      <c r="G78" s="22"/>
      <c r="H78" s="22"/>
      <c r="I78" s="22"/>
      <c r="J78" s="33"/>
      <c r="K78" s="22"/>
      <c r="L78" s="19"/>
    </row>
    <row r="79" customFormat="false" ht="15" hidden="false" customHeight="false" outlineLevel="0" collapsed="false">
      <c r="A79" s="22"/>
      <c r="B79" s="22"/>
      <c r="C79" s="22"/>
      <c r="D79" s="22"/>
      <c r="E79" s="22"/>
      <c r="F79" s="22"/>
      <c r="G79" s="22"/>
      <c r="H79" s="22"/>
      <c r="I79" s="22"/>
      <c r="J79" s="33"/>
      <c r="K79" s="22"/>
      <c r="L79" s="19"/>
    </row>
    <row r="80" customFormat="false" ht="15" hidden="false" customHeight="false" outlineLevel="0" collapsed="false">
      <c r="A80" s="22"/>
      <c r="B80" s="22"/>
      <c r="C80" s="22"/>
      <c r="D80" s="22"/>
      <c r="E80" s="22"/>
      <c r="F80" s="22"/>
      <c r="G80" s="22"/>
      <c r="H80" s="22"/>
      <c r="I80" s="22"/>
      <c r="J80" s="33"/>
      <c r="K80" s="22"/>
      <c r="L80" s="19"/>
    </row>
    <row r="81" customFormat="false" ht="15" hidden="false" customHeight="false" outlineLevel="0" collapsed="false">
      <c r="A81" s="22"/>
      <c r="B81" s="22"/>
      <c r="C81" s="22"/>
      <c r="D81" s="22"/>
      <c r="E81" s="22"/>
      <c r="F81" s="22"/>
      <c r="G81" s="22"/>
      <c r="H81" s="22"/>
      <c r="I81" s="22"/>
      <c r="J81" s="33"/>
      <c r="K81" s="22"/>
      <c r="L81" s="19"/>
    </row>
    <row r="82" customFormat="false" ht="15" hidden="false" customHeight="false" outlineLevel="0" collapsed="false">
      <c r="A82" s="22"/>
      <c r="B82" s="22"/>
      <c r="C82" s="22"/>
      <c r="D82" s="22"/>
      <c r="E82" s="22"/>
      <c r="F82" s="22"/>
      <c r="G82" s="22"/>
      <c r="H82" s="22"/>
      <c r="I82" s="22"/>
      <c r="J82" s="33"/>
      <c r="K82" s="22"/>
      <c r="L82" s="19"/>
    </row>
    <row r="83" customFormat="false" ht="15" hidden="false" customHeight="false" outlineLevel="0" collapsed="false">
      <c r="A83" s="22"/>
      <c r="B83" s="22"/>
      <c r="C83" s="22"/>
      <c r="D83" s="22"/>
      <c r="E83" s="22"/>
      <c r="F83" s="22"/>
      <c r="G83" s="22"/>
      <c r="H83" s="22"/>
      <c r="I83" s="22"/>
      <c r="J83" s="33"/>
      <c r="K83" s="22"/>
      <c r="L83" s="19"/>
    </row>
    <row r="84" customFormat="false" ht="15" hidden="false" customHeight="false" outlineLevel="0" collapsed="false">
      <c r="A84" s="22"/>
      <c r="B84" s="22"/>
      <c r="C84" s="22"/>
      <c r="D84" s="22"/>
      <c r="E84" s="22"/>
      <c r="F84" s="22"/>
      <c r="G84" s="22"/>
      <c r="H84" s="22"/>
      <c r="I84" s="22"/>
      <c r="J84" s="33"/>
      <c r="K84" s="22"/>
      <c r="L84" s="19"/>
    </row>
    <row r="85" customFormat="false" ht="15" hidden="false" customHeight="false" outlineLevel="0" collapsed="false">
      <c r="A85" s="22"/>
      <c r="B85" s="22"/>
      <c r="C85" s="22"/>
      <c r="D85" s="22"/>
      <c r="E85" s="22"/>
      <c r="F85" s="22"/>
      <c r="G85" s="22"/>
      <c r="H85" s="22"/>
      <c r="I85" s="22"/>
      <c r="J85" s="33"/>
      <c r="K85" s="22"/>
      <c r="L85" s="19"/>
    </row>
    <row r="86" customFormat="false" ht="15" hidden="false" customHeight="false" outlineLevel="0" collapsed="false">
      <c r="A86" s="22"/>
      <c r="B86" s="22"/>
      <c r="C86" s="22"/>
      <c r="D86" s="22"/>
      <c r="E86" s="22"/>
      <c r="F86" s="22"/>
      <c r="G86" s="22"/>
      <c r="H86" s="22"/>
      <c r="I86" s="22"/>
      <c r="J86" s="33"/>
      <c r="K86" s="22"/>
      <c r="L86" s="19"/>
    </row>
    <row r="87" customFormat="false" ht="15" hidden="false" customHeight="false" outlineLevel="0" collapsed="false">
      <c r="A87" s="22"/>
      <c r="B87" s="22"/>
      <c r="C87" s="22"/>
      <c r="D87" s="22"/>
      <c r="E87" s="22"/>
      <c r="F87" s="22"/>
      <c r="G87" s="22"/>
      <c r="H87" s="22"/>
      <c r="I87" s="22"/>
      <c r="J87" s="33"/>
      <c r="K87" s="22"/>
      <c r="L87" s="19"/>
    </row>
    <row r="88" customFormat="false" ht="15" hidden="false" customHeight="false" outlineLevel="0" collapsed="false">
      <c r="A88" s="22"/>
      <c r="B88" s="22"/>
      <c r="C88" s="22"/>
      <c r="D88" s="22"/>
      <c r="E88" s="22"/>
      <c r="F88" s="22"/>
      <c r="G88" s="22"/>
      <c r="H88" s="22"/>
      <c r="I88" s="22"/>
      <c r="J88" s="33"/>
      <c r="K88" s="22"/>
      <c r="L88" s="19"/>
    </row>
    <row r="89" customFormat="false" ht="15" hidden="false" customHeight="false" outlineLevel="0" collapsed="false">
      <c r="A89" s="22"/>
      <c r="B89" s="22"/>
      <c r="C89" s="22"/>
      <c r="D89" s="22"/>
      <c r="E89" s="22"/>
      <c r="F89" s="22"/>
      <c r="G89" s="22"/>
      <c r="H89" s="22"/>
      <c r="I89" s="22"/>
      <c r="J89" s="33"/>
      <c r="K89" s="22"/>
      <c r="L89" s="19"/>
    </row>
    <row r="90" customFormat="false" ht="15" hidden="false" customHeight="false" outlineLevel="0" collapsed="false">
      <c r="A90" s="22"/>
      <c r="B90" s="22"/>
      <c r="C90" s="22"/>
      <c r="D90" s="22"/>
      <c r="E90" s="22"/>
      <c r="F90" s="22"/>
      <c r="G90" s="22"/>
      <c r="H90" s="22"/>
      <c r="I90" s="22"/>
      <c r="J90" s="33"/>
      <c r="K90" s="22"/>
      <c r="L90" s="19"/>
    </row>
    <row r="91" customFormat="false" ht="15" hidden="false" customHeight="false" outlineLevel="0" collapsed="false">
      <c r="A91" s="22"/>
      <c r="B91" s="22"/>
      <c r="C91" s="22"/>
      <c r="D91" s="22"/>
      <c r="E91" s="22"/>
      <c r="F91" s="22"/>
      <c r="G91" s="22"/>
      <c r="H91" s="22"/>
      <c r="I91" s="22"/>
      <c r="J91" s="33"/>
      <c r="K91" s="22"/>
      <c r="L91" s="19"/>
    </row>
    <row r="92" customFormat="false" ht="15" hidden="false" customHeight="false" outlineLevel="0" collapsed="false">
      <c r="A92" s="22"/>
      <c r="B92" s="22"/>
      <c r="C92" s="22"/>
      <c r="D92" s="22"/>
      <c r="E92" s="22"/>
      <c r="F92" s="22"/>
      <c r="G92" s="22"/>
      <c r="H92" s="22"/>
      <c r="I92" s="22"/>
      <c r="J92" s="33"/>
      <c r="K92" s="22"/>
      <c r="L92" s="19"/>
    </row>
    <row r="93" customFormat="false" ht="15" hidden="false" customHeight="false" outlineLevel="0" collapsed="false">
      <c r="A93" s="22"/>
      <c r="B93" s="22"/>
      <c r="C93" s="22"/>
      <c r="D93" s="22"/>
      <c r="E93" s="22"/>
      <c r="F93" s="22"/>
      <c r="G93" s="22"/>
      <c r="H93" s="22"/>
      <c r="I93" s="22"/>
      <c r="J93" s="33"/>
      <c r="K93" s="22"/>
      <c r="L93" s="19"/>
    </row>
    <row r="94" customFormat="false" ht="15" hidden="false" customHeight="false" outlineLevel="0" collapsed="false">
      <c r="A94" s="22"/>
      <c r="B94" s="22"/>
      <c r="C94" s="22"/>
      <c r="D94" s="22"/>
      <c r="E94" s="22"/>
      <c r="F94" s="22"/>
      <c r="G94" s="22"/>
      <c r="H94" s="22"/>
      <c r="I94" s="22"/>
      <c r="J94" s="33"/>
      <c r="K94" s="22"/>
      <c r="L94" s="19"/>
    </row>
    <row r="95" customFormat="false" ht="15" hidden="false" customHeight="false" outlineLevel="0" collapsed="false">
      <c r="A95" s="22"/>
      <c r="B95" s="22"/>
      <c r="C95" s="22"/>
      <c r="D95" s="22"/>
      <c r="E95" s="22"/>
      <c r="F95" s="22"/>
      <c r="G95" s="22"/>
      <c r="H95" s="22"/>
      <c r="I95" s="22"/>
      <c r="J95" s="33"/>
      <c r="K95" s="22"/>
      <c r="L95" s="19"/>
    </row>
    <row r="96" customFormat="false" ht="15" hidden="false" customHeight="false" outlineLevel="0" collapsed="false">
      <c r="A96" s="22"/>
      <c r="B96" s="22"/>
      <c r="C96" s="22"/>
      <c r="D96" s="22"/>
      <c r="E96" s="22"/>
      <c r="F96" s="22"/>
      <c r="G96" s="22"/>
      <c r="H96" s="22"/>
      <c r="I96" s="22"/>
      <c r="J96" s="33"/>
      <c r="K96" s="22"/>
      <c r="L96" s="19"/>
    </row>
    <row r="97" customFormat="false" ht="15" hidden="false" customHeight="false" outlineLevel="0" collapsed="false">
      <c r="A97" s="22"/>
      <c r="B97" s="22"/>
      <c r="C97" s="22"/>
      <c r="D97" s="22"/>
      <c r="E97" s="22"/>
      <c r="F97" s="22"/>
      <c r="G97" s="22"/>
      <c r="H97" s="22"/>
      <c r="I97" s="22"/>
      <c r="J97" s="33"/>
      <c r="K97" s="22"/>
      <c r="L97" s="19"/>
    </row>
    <row r="98" customFormat="false" ht="15" hidden="false" customHeight="false" outlineLevel="0" collapsed="false">
      <c r="A98" s="22"/>
      <c r="B98" s="22"/>
      <c r="C98" s="22"/>
      <c r="D98" s="22"/>
      <c r="E98" s="22"/>
      <c r="F98" s="22"/>
      <c r="G98" s="22"/>
      <c r="H98" s="22"/>
      <c r="I98" s="22"/>
      <c r="J98" s="33"/>
      <c r="K98" s="22"/>
      <c r="L98" s="19"/>
    </row>
    <row r="99" customFormat="false" ht="15" hidden="false" customHeight="false" outlineLevel="0" collapsed="false">
      <c r="A99" s="22"/>
      <c r="B99" s="22"/>
      <c r="C99" s="22"/>
      <c r="D99" s="22"/>
      <c r="E99" s="22"/>
      <c r="F99" s="22"/>
      <c r="G99" s="22"/>
      <c r="H99" s="22"/>
      <c r="I99" s="22"/>
      <c r="J99" s="33"/>
      <c r="K99" s="22"/>
      <c r="L99" s="19"/>
    </row>
    <row r="100" customFormat="false" ht="15" hidden="false" customHeight="false" outlineLevel="0" collapsed="false">
      <c r="A100" s="22"/>
      <c r="B100" s="22"/>
      <c r="C100" s="22"/>
      <c r="D100" s="22"/>
      <c r="E100" s="22"/>
      <c r="F100" s="22"/>
      <c r="G100" s="22"/>
      <c r="H100" s="22"/>
      <c r="I100" s="22"/>
      <c r="J100" s="33"/>
      <c r="K100" s="22"/>
      <c r="L100" s="19"/>
    </row>
    <row r="101" customFormat="false" ht="15" hidden="false" customHeight="false" outlineLevel="0" collapsed="false">
      <c r="A101" s="22"/>
      <c r="B101" s="22"/>
      <c r="C101" s="22"/>
      <c r="D101" s="22"/>
      <c r="E101" s="22"/>
      <c r="F101" s="22"/>
      <c r="G101" s="22"/>
      <c r="H101" s="22"/>
      <c r="I101" s="22"/>
      <c r="J101" s="33"/>
      <c r="K101" s="22"/>
      <c r="L101" s="19"/>
    </row>
    <row r="102" customFormat="false" ht="15" hidden="false" customHeight="false" outlineLevel="0" collapsed="false">
      <c r="A102" s="22"/>
      <c r="B102" s="22"/>
      <c r="C102" s="22"/>
      <c r="D102" s="22"/>
      <c r="E102" s="22"/>
      <c r="F102" s="22"/>
      <c r="G102" s="22"/>
      <c r="H102" s="22"/>
      <c r="I102" s="22"/>
      <c r="J102" s="33"/>
      <c r="K102" s="22"/>
      <c r="L102" s="19"/>
    </row>
    <row r="103" customFormat="false" ht="15" hidden="false" customHeight="false" outlineLevel="0" collapsed="false">
      <c r="A103" s="22"/>
      <c r="B103" s="22"/>
      <c r="C103" s="22"/>
      <c r="D103" s="22"/>
      <c r="E103" s="22"/>
      <c r="F103" s="22"/>
      <c r="G103" s="22"/>
      <c r="H103" s="22"/>
      <c r="I103" s="22"/>
      <c r="J103" s="33"/>
      <c r="K103" s="22"/>
      <c r="L103" s="19"/>
    </row>
    <row r="104" customFormat="false" ht="15" hidden="false" customHeight="false" outlineLevel="0" collapsed="false">
      <c r="A104" s="22"/>
      <c r="B104" s="22"/>
      <c r="C104" s="22"/>
      <c r="D104" s="22"/>
      <c r="E104" s="22"/>
      <c r="F104" s="22"/>
      <c r="G104" s="22"/>
      <c r="H104" s="22"/>
      <c r="I104" s="22"/>
      <c r="J104" s="33"/>
      <c r="K104" s="22"/>
      <c r="L104" s="19"/>
    </row>
  </sheetData>
  <autoFilter ref="A3:L104"/>
  <dataValidations count="2">
    <dataValidation allowBlank="true" errorStyle="stop" operator="between" showDropDown="false" showErrorMessage="false" showInputMessage="false" sqref="B5:B104" type="list">
      <formula1>"Head office,Delivery site,Depot or warehouse,Other"</formula1>
      <formula2>0</formula2>
    </dataValidation>
    <dataValidation allowBlank="true" errorStyle="stop" operator="between" showDropDown="false" showErrorMessage="false" showInputMessage="false" sqref="I5:I104" type="list">
      <formula1>"Owned,Leased,Client premises,Other"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44"/>
    <col collapsed="false" customWidth="true" hidden="false" outlineLevel="0" max="3" min="3" style="1" width="24"/>
    <col collapsed="false" customWidth="true" hidden="false" outlineLevel="0" max="4" min="4" style="1" width="22"/>
    <col collapsed="false" customWidth="true" hidden="false" outlineLevel="0" max="5" min="5" style="1" width="28"/>
    <col collapsed="false" customWidth="true" hidden="false" outlineLevel="0" max="7" min="6" style="1" width="14"/>
    <col collapsed="false" customWidth="true" hidden="false" outlineLevel="0" max="8" min="8" style="1" width="11"/>
    <col collapsed="false" customWidth="true" hidden="false" outlineLevel="0" max="9" min="9" style="1" width="14"/>
    <col collapsed="false" customWidth="true" hidden="false" outlineLevel="0" max="10" min="10" style="1" width="30"/>
    <col collapsed="false" customWidth="true" hidden="false" outlineLevel="0" max="11" min="11" style="1" width="16"/>
    <col collapsed="false" customWidth="true" hidden="false" outlineLevel="0" max="12" min="12" style="1" width="30"/>
  </cols>
  <sheetData>
    <row r="1" customFormat="false" ht="19.5" hidden="false" customHeight="true" outlineLevel="0" collapsed="false">
      <c r="A1" s="2" t="s">
        <v>309</v>
      </c>
    </row>
    <row r="2" customFormat="false" ht="15" hidden="false" customHeight="true" outlineLevel="0" collapsed="false">
      <c r="A2" s="11" t="s">
        <v>310</v>
      </c>
    </row>
    <row r="3" customFormat="false" ht="31.5" hidden="false" customHeight="true" outlineLevel="0" collapsed="false">
      <c r="A3" s="12" t="s">
        <v>311</v>
      </c>
      <c r="B3" s="12" t="s">
        <v>30</v>
      </c>
      <c r="C3" s="12" t="s">
        <v>312</v>
      </c>
      <c r="D3" s="12" t="s">
        <v>313</v>
      </c>
      <c r="E3" s="12" t="s">
        <v>314</v>
      </c>
      <c r="F3" s="12" t="s">
        <v>315</v>
      </c>
      <c r="G3" s="12" t="s">
        <v>316</v>
      </c>
      <c r="H3" s="12" t="s">
        <v>317</v>
      </c>
      <c r="I3" s="12" t="s">
        <v>38</v>
      </c>
      <c r="J3" s="12" t="s">
        <v>318</v>
      </c>
      <c r="K3" s="12" t="s">
        <v>34</v>
      </c>
      <c r="L3" s="12" t="s">
        <v>22</v>
      </c>
    </row>
    <row r="4" customFormat="false" ht="23.25" hidden="false" customHeight="true" outlineLevel="0" collapsed="false">
      <c r="A4" s="13" t="s">
        <v>319</v>
      </c>
      <c r="B4" s="13" t="s">
        <v>320</v>
      </c>
      <c r="C4" s="13" t="s">
        <v>321</v>
      </c>
      <c r="D4" s="13" t="s">
        <v>322</v>
      </c>
      <c r="E4" s="13" t="s">
        <v>323</v>
      </c>
      <c r="F4" s="15" t="n">
        <v>46174</v>
      </c>
      <c r="G4" s="15" t="n">
        <v>46538</v>
      </c>
      <c r="H4" s="13" t="n">
        <f aca="true">IF(G4="","",G4-TODAY())</f>
        <v>232</v>
      </c>
      <c r="I4" s="13" t="str">
        <f aca="true">IF(G4="","Not filled",IF(G4&lt;TODAY(),"Expired",IF(G4-TODAY()&lt;=60,"Expiring soon","Current")))</f>
        <v>Current</v>
      </c>
      <c r="J4" s="13" t="s">
        <v>324</v>
      </c>
      <c r="K4" s="13" t="s">
        <v>44</v>
      </c>
      <c r="L4" s="13" t="s">
        <v>48</v>
      </c>
    </row>
    <row r="5" customFormat="false" ht="15" hidden="false" customHeight="true" outlineLevel="0" collapsed="false">
      <c r="A5" s="17" t="s">
        <v>319</v>
      </c>
      <c r="B5" s="17" t="s">
        <v>325</v>
      </c>
      <c r="C5" s="22"/>
      <c r="D5" s="22"/>
      <c r="E5" s="22"/>
      <c r="F5" s="19"/>
      <c r="G5" s="19"/>
      <c r="H5" s="34" t="str">
        <f aca="true">IF(G5="","",G5-TODAY())</f>
        <v/>
      </c>
      <c r="I5" s="17" t="str">
        <f aca="true">IF(G5="","Not filled",IF(G5&lt;TODAY(),"Expired",IF(G5-TODAY()&lt;=60,"Expiring soon","Current")))</f>
        <v>Not filled</v>
      </c>
      <c r="J5" s="22"/>
      <c r="K5" s="20" t="s">
        <v>44</v>
      </c>
      <c r="L5" s="22"/>
    </row>
    <row r="6" customFormat="false" ht="15" hidden="false" customHeight="true" outlineLevel="0" collapsed="false">
      <c r="A6" s="17" t="s">
        <v>319</v>
      </c>
      <c r="B6" s="17" t="s">
        <v>326</v>
      </c>
      <c r="C6" s="22"/>
      <c r="D6" s="22"/>
      <c r="E6" s="22"/>
      <c r="F6" s="19"/>
      <c r="G6" s="19"/>
      <c r="H6" s="34" t="str">
        <f aca="true">IF(G6="","",G6-TODAY())</f>
        <v/>
      </c>
      <c r="I6" s="17" t="str">
        <f aca="true">IF(G6="","Not filled",IF(G6&lt;TODAY(),"Expired",IF(G6-TODAY()&lt;=60,"Expiring soon","Current")))</f>
        <v>Not filled</v>
      </c>
      <c r="J6" s="22"/>
      <c r="K6" s="20" t="s">
        <v>44</v>
      </c>
      <c r="L6" s="22"/>
    </row>
    <row r="7" customFormat="false" ht="15" hidden="false" customHeight="true" outlineLevel="0" collapsed="false">
      <c r="A7" s="17" t="s">
        <v>319</v>
      </c>
      <c r="B7" s="17" t="s">
        <v>327</v>
      </c>
      <c r="C7" s="22"/>
      <c r="D7" s="22"/>
      <c r="E7" s="22"/>
      <c r="F7" s="19"/>
      <c r="G7" s="19"/>
      <c r="H7" s="34" t="str">
        <f aca="true">IF(G7="","",G7-TODAY())</f>
        <v/>
      </c>
      <c r="I7" s="17" t="str">
        <f aca="true">IF(G7="","Not filled",IF(G7&lt;TODAY(),"Expired",IF(G7-TODAY()&lt;=60,"Expiring soon","Current")))</f>
        <v>Not filled</v>
      </c>
      <c r="J7" s="22"/>
      <c r="K7" s="20" t="s">
        <v>44</v>
      </c>
      <c r="L7" s="22"/>
    </row>
    <row r="8" customFormat="false" ht="15" hidden="false" customHeight="true" outlineLevel="0" collapsed="false">
      <c r="A8" s="17" t="s">
        <v>319</v>
      </c>
      <c r="B8" s="17" t="s">
        <v>328</v>
      </c>
      <c r="C8" s="22"/>
      <c r="D8" s="22"/>
      <c r="E8" s="22"/>
      <c r="F8" s="19"/>
      <c r="G8" s="19"/>
      <c r="H8" s="34" t="str">
        <f aca="true">IF(G8="","",G8-TODAY())</f>
        <v/>
      </c>
      <c r="I8" s="17" t="str">
        <f aca="true">IF(G8="","Not filled",IF(G8&lt;TODAY(),"Expired",IF(G8-TODAY()&lt;=60,"Expiring soon","Current")))</f>
        <v>Not filled</v>
      </c>
      <c r="J8" s="22"/>
      <c r="K8" s="20" t="s">
        <v>44</v>
      </c>
      <c r="L8" s="22"/>
    </row>
    <row r="9" customFormat="false" ht="15" hidden="false" customHeight="true" outlineLevel="0" collapsed="false">
      <c r="A9" s="17" t="s">
        <v>319</v>
      </c>
      <c r="B9" s="17" t="s">
        <v>329</v>
      </c>
      <c r="C9" s="22"/>
      <c r="D9" s="22"/>
      <c r="E9" s="22"/>
      <c r="F9" s="19"/>
      <c r="G9" s="19"/>
      <c r="H9" s="34" t="str">
        <f aca="true">IF(G9="","",G9-TODAY())</f>
        <v/>
      </c>
      <c r="I9" s="17" t="str">
        <f aca="true">IF(G9="","Not filled",IF(G9&lt;TODAY(),"Expired",IF(G9-TODAY()&lt;=60,"Expiring soon","Current")))</f>
        <v>Not filled</v>
      </c>
      <c r="J9" s="22"/>
      <c r="K9" s="20" t="s">
        <v>195</v>
      </c>
      <c r="L9" s="22"/>
    </row>
    <row r="10" customFormat="false" ht="15" hidden="false" customHeight="true" outlineLevel="0" collapsed="false">
      <c r="A10" s="17" t="s">
        <v>319</v>
      </c>
      <c r="B10" s="17" t="s">
        <v>330</v>
      </c>
      <c r="C10" s="22"/>
      <c r="D10" s="22"/>
      <c r="E10" s="22"/>
      <c r="F10" s="19"/>
      <c r="G10" s="19"/>
      <c r="H10" s="34" t="str">
        <f aca="true">IF(G10="","",G10-TODAY())</f>
        <v/>
      </c>
      <c r="I10" s="17" t="str">
        <f aca="true">IF(G10="","Not filled",IF(G10&lt;TODAY(),"Expired",IF(G10-TODAY()&lt;=60,"Expiring soon","Current")))</f>
        <v>Not filled</v>
      </c>
      <c r="J10" s="22"/>
      <c r="K10" s="20" t="s">
        <v>59</v>
      </c>
      <c r="L10" s="22"/>
    </row>
    <row r="11" customFormat="false" ht="15" hidden="false" customHeight="true" outlineLevel="0" collapsed="false">
      <c r="A11" s="17" t="s">
        <v>331</v>
      </c>
      <c r="B11" s="17" t="s">
        <v>332</v>
      </c>
      <c r="C11" s="22"/>
      <c r="D11" s="22"/>
      <c r="E11" s="22"/>
      <c r="F11" s="19"/>
      <c r="G11" s="19"/>
      <c r="H11" s="34" t="str">
        <f aca="true">IF(G11="","",G11-TODAY())</f>
        <v/>
      </c>
      <c r="I11" s="17" t="str">
        <f aca="true">IF(G11="","Not filled",IF(G11&lt;TODAY(),"Expired",IF(G11-TODAY()&lt;=60,"Expiring soon","Current")))</f>
        <v>Not filled</v>
      </c>
      <c r="J11" s="22"/>
      <c r="K11" s="20" t="s">
        <v>59</v>
      </c>
      <c r="L11" s="22"/>
    </row>
    <row r="12" customFormat="false" ht="15" hidden="false" customHeight="true" outlineLevel="0" collapsed="false">
      <c r="A12" s="17" t="s">
        <v>331</v>
      </c>
      <c r="B12" s="17" t="s">
        <v>333</v>
      </c>
      <c r="C12" s="22"/>
      <c r="D12" s="22"/>
      <c r="E12" s="22"/>
      <c r="F12" s="19"/>
      <c r="G12" s="19"/>
      <c r="H12" s="34" t="str">
        <f aca="true">IF(G12="","",G12-TODAY())</f>
        <v/>
      </c>
      <c r="I12" s="17" t="str">
        <f aca="true">IF(G12="","Not filled",IF(G12&lt;TODAY(),"Expired",IF(G12-TODAY()&lt;=60,"Expiring soon","Current")))</f>
        <v>Not filled</v>
      </c>
      <c r="J12" s="22"/>
      <c r="K12" s="20" t="s">
        <v>59</v>
      </c>
      <c r="L12" s="22"/>
    </row>
    <row r="13" customFormat="false" ht="15" hidden="false" customHeight="true" outlineLevel="0" collapsed="false">
      <c r="A13" s="17" t="s">
        <v>331</v>
      </c>
      <c r="B13" s="17" t="s">
        <v>334</v>
      </c>
      <c r="C13" s="22"/>
      <c r="D13" s="22"/>
      <c r="E13" s="22"/>
      <c r="F13" s="19"/>
      <c r="G13" s="19"/>
      <c r="H13" s="34" t="str">
        <f aca="true">IF(G13="","",G13-TODAY())</f>
        <v/>
      </c>
      <c r="I13" s="17" t="str">
        <f aca="true">IF(G13="","Not filled",IF(G13&lt;TODAY(),"Expired",IF(G13-TODAY()&lt;=60,"Expiring soon","Current")))</f>
        <v>Not filled</v>
      </c>
      <c r="J13" s="22"/>
      <c r="K13" s="20" t="s">
        <v>159</v>
      </c>
      <c r="L13" s="22"/>
    </row>
    <row r="14" customFormat="false" ht="15" hidden="false" customHeight="true" outlineLevel="0" collapsed="false">
      <c r="A14" s="17" t="s">
        <v>331</v>
      </c>
      <c r="B14" s="17" t="s">
        <v>335</v>
      </c>
      <c r="C14" s="22"/>
      <c r="D14" s="22"/>
      <c r="E14" s="22"/>
      <c r="F14" s="19"/>
      <c r="G14" s="19"/>
      <c r="H14" s="34" t="str">
        <f aca="true">IF(G14="","",G14-TODAY())</f>
        <v/>
      </c>
      <c r="I14" s="17" t="str">
        <f aca="true">IF(G14="","Not filled",IF(G14&lt;TODAY(),"Expired",IF(G14-TODAY()&lt;=60,"Expiring soon","Current")))</f>
        <v>Not filled</v>
      </c>
      <c r="J14" s="22"/>
      <c r="K14" s="20" t="s">
        <v>195</v>
      </c>
      <c r="L14" s="22"/>
    </row>
    <row r="15" customFormat="false" ht="15" hidden="false" customHeight="true" outlineLevel="0" collapsed="false">
      <c r="A15" s="17" t="s">
        <v>331</v>
      </c>
      <c r="B15" s="17" t="s">
        <v>336</v>
      </c>
      <c r="C15" s="22"/>
      <c r="D15" s="22"/>
      <c r="E15" s="22"/>
      <c r="F15" s="19"/>
      <c r="G15" s="19"/>
      <c r="H15" s="34" t="str">
        <f aca="true">IF(G15="","",G15-TODAY())</f>
        <v/>
      </c>
      <c r="I15" s="17" t="str">
        <f aca="true">IF(G15="","Not filled",IF(G15&lt;TODAY(),"Expired",IF(G15-TODAY()&lt;=60,"Expiring soon","Current")))</f>
        <v>Not filled</v>
      </c>
      <c r="J15" s="22"/>
      <c r="K15" s="20" t="s">
        <v>195</v>
      </c>
      <c r="L15" s="22"/>
    </row>
    <row r="16" customFormat="false" ht="15" hidden="false" customHeight="true" outlineLevel="0" collapsed="false">
      <c r="A16" s="17" t="s">
        <v>331</v>
      </c>
      <c r="B16" s="17" t="s">
        <v>337</v>
      </c>
      <c r="C16" s="22"/>
      <c r="D16" s="22"/>
      <c r="E16" s="22"/>
      <c r="F16" s="19"/>
      <c r="G16" s="19"/>
      <c r="H16" s="34" t="str">
        <f aca="true">IF(G16="","",G16-TODAY())</f>
        <v/>
      </c>
      <c r="I16" s="17" t="str">
        <f aca="true">IF(G16="","Not filled",IF(G16&lt;TODAY(),"Expired",IF(G16-TODAY()&lt;=60,"Expiring soon","Current")))</f>
        <v>Not filled</v>
      </c>
      <c r="J16" s="22"/>
      <c r="K16" s="20" t="s">
        <v>195</v>
      </c>
      <c r="L16" s="22"/>
    </row>
    <row r="17" customFormat="false" ht="15" hidden="false" customHeight="true" outlineLevel="0" collapsed="false">
      <c r="A17" s="17" t="s">
        <v>331</v>
      </c>
      <c r="B17" s="17" t="s">
        <v>338</v>
      </c>
      <c r="C17" s="22"/>
      <c r="D17" s="22"/>
      <c r="E17" s="22"/>
      <c r="F17" s="19"/>
      <c r="G17" s="19"/>
      <c r="H17" s="34" t="str">
        <f aca="true">IF(G17="","",G17-TODAY())</f>
        <v/>
      </c>
      <c r="I17" s="17" t="str">
        <f aca="true">IF(G17="","Not filled",IF(G17&lt;TODAY(),"Expired",IF(G17-TODAY()&lt;=60,"Expiring soon","Current")))</f>
        <v>Not filled</v>
      </c>
      <c r="J17" s="22"/>
      <c r="K17" s="20" t="s">
        <v>44</v>
      </c>
      <c r="L17" s="22"/>
    </row>
    <row r="18" customFormat="false" ht="15" hidden="false" customHeight="true" outlineLevel="0" collapsed="false">
      <c r="A18" s="17" t="s">
        <v>331</v>
      </c>
      <c r="B18" s="17" t="s">
        <v>339</v>
      </c>
      <c r="C18" s="22"/>
      <c r="D18" s="22"/>
      <c r="E18" s="22"/>
      <c r="F18" s="19"/>
      <c r="G18" s="19"/>
      <c r="H18" s="34" t="str">
        <f aca="true">IF(G18="","",G18-TODAY())</f>
        <v/>
      </c>
      <c r="I18" s="17" t="str">
        <f aca="true">IF(G18="","Not filled",IF(G18&lt;TODAY(),"Expired",IF(G18-TODAY()&lt;=60,"Expiring soon","Current")))</f>
        <v>Not filled</v>
      </c>
      <c r="J18" s="22"/>
      <c r="K18" s="20" t="s">
        <v>80</v>
      </c>
      <c r="L18" s="22"/>
    </row>
    <row r="19" customFormat="false" ht="15" hidden="false" customHeight="true" outlineLevel="0" collapsed="false">
      <c r="A19" s="17" t="s">
        <v>331</v>
      </c>
      <c r="B19" s="17" t="s">
        <v>340</v>
      </c>
      <c r="C19" s="22"/>
      <c r="D19" s="22"/>
      <c r="E19" s="22"/>
      <c r="F19" s="19"/>
      <c r="G19" s="19"/>
      <c r="H19" s="34" t="str">
        <f aca="true">IF(G19="","",G19-TODAY())</f>
        <v/>
      </c>
      <c r="I19" s="17" t="str">
        <f aca="true">IF(G19="","Not filled",IF(G19&lt;TODAY(),"Expired",IF(G19-TODAY()&lt;=60,"Expiring soon","Current")))</f>
        <v>Not filled</v>
      </c>
      <c r="J19" s="22"/>
      <c r="K19" s="20" t="s">
        <v>80</v>
      </c>
      <c r="L19" s="22"/>
    </row>
    <row r="20" customFormat="false" ht="23.25" hidden="false" customHeight="true" outlineLevel="0" collapsed="false">
      <c r="A20" s="17" t="s">
        <v>331</v>
      </c>
      <c r="B20" s="17" t="s">
        <v>341</v>
      </c>
      <c r="C20" s="22"/>
      <c r="D20" s="22"/>
      <c r="E20" s="22"/>
      <c r="F20" s="19"/>
      <c r="G20" s="19"/>
      <c r="H20" s="34" t="str">
        <f aca="true">IF(G20="","",G20-TODAY())</f>
        <v/>
      </c>
      <c r="I20" s="17" t="str">
        <f aca="true">IF(G20="","Not filled",IF(G20&lt;TODAY(),"Expired",IF(G20-TODAY()&lt;=60,"Expiring soon","Current")))</f>
        <v>Not filled</v>
      </c>
      <c r="J20" s="22"/>
      <c r="K20" s="20" t="s">
        <v>159</v>
      </c>
      <c r="L20" s="22"/>
    </row>
    <row r="21" customFormat="false" ht="15" hidden="false" customHeight="true" outlineLevel="0" collapsed="false">
      <c r="A21" s="17" t="s">
        <v>331</v>
      </c>
      <c r="B21" s="17" t="s">
        <v>342</v>
      </c>
      <c r="C21" s="22"/>
      <c r="D21" s="22"/>
      <c r="E21" s="22"/>
      <c r="F21" s="19"/>
      <c r="G21" s="19"/>
      <c r="H21" s="34" t="str">
        <f aca="true">IF(G21="","",G21-TODAY())</f>
        <v/>
      </c>
      <c r="I21" s="17" t="str">
        <f aca="true">IF(G21="","Not filled",IF(G21&lt;TODAY(),"Expired",IF(G21-TODAY()&lt;=60,"Expiring soon","Current")))</f>
        <v>Not filled</v>
      </c>
      <c r="J21" s="22"/>
      <c r="K21" s="20" t="s">
        <v>59</v>
      </c>
      <c r="L21" s="22"/>
    </row>
    <row r="22" customFormat="false" ht="15" hidden="false" customHeight="true" outlineLevel="0" collapsed="false">
      <c r="A22" s="17" t="s">
        <v>343</v>
      </c>
      <c r="B22" s="17" t="s">
        <v>344</v>
      </c>
      <c r="C22" s="22"/>
      <c r="D22" s="22"/>
      <c r="E22" s="22"/>
      <c r="F22" s="19"/>
      <c r="G22" s="19"/>
      <c r="H22" s="34" t="str">
        <f aca="true">IF(G22="","",G22-TODAY())</f>
        <v/>
      </c>
      <c r="I22" s="17" t="str">
        <f aca="true">IF(G22="","Not filled",IF(G22&lt;TODAY(),"Expired",IF(G22-TODAY()&lt;=60,"Expiring soon","Current")))</f>
        <v>Not filled</v>
      </c>
      <c r="J22" s="22"/>
      <c r="K22" s="20" t="s">
        <v>159</v>
      </c>
      <c r="L22" s="22"/>
    </row>
    <row r="23" customFormat="false" ht="15" hidden="false" customHeight="true" outlineLevel="0" collapsed="false">
      <c r="A23" s="17" t="s">
        <v>343</v>
      </c>
      <c r="B23" s="17" t="s">
        <v>345</v>
      </c>
      <c r="C23" s="22"/>
      <c r="D23" s="22"/>
      <c r="E23" s="22"/>
      <c r="F23" s="19"/>
      <c r="G23" s="19"/>
      <c r="H23" s="34" t="str">
        <f aca="true">IF(G23="","",G23-TODAY())</f>
        <v/>
      </c>
      <c r="I23" s="17" t="str">
        <f aca="true">IF(G23="","Not filled",IF(G23&lt;TODAY(),"Expired",IF(G23-TODAY()&lt;=60,"Expiring soon","Current")))</f>
        <v>Not filled</v>
      </c>
      <c r="J23" s="22"/>
      <c r="K23" s="20" t="s">
        <v>80</v>
      </c>
      <c r="L23" s="22"/>
    </row>
    <row r="24" customFormat="false" ht="15" hidden="false" customHeight="true" outlineLevel="0" collapsed="false">
      <c r="A24" s="17" t="s">
        <v>343</v>
      </c>
      <c r="B24" s="17" t="s">
        <v>346</v>
      </c>
      <c r="C24" s="22"/>
      <c r="D24" s="22"/>
      <c r="E24" s="22"/>
      <c r="F24" s="19"/>
      <c r="G24" s="19"/>
      <c r="H24" s="34" t="str">
        <f aca="true">IF(G24="","",G24-TODAY())</f>
        <v/>
      </c>
      <c r="I24" s="17" t="str">
        <f aca="true">IF(G24="","Not filled",IF(G24&lt;TODAY(),"Expired",IF(G24-TODAY()&lt;=60,"Expiring soon","Current")))</f>
        <v>Not filled</v>
      </c>
      <c r="J24" s="22"/>
      <c r="K24" s="20" t="s">
        <v>195</v>
      </c>
      <c r="L24" s="22"/>
    </row>
    <row r="25" customFormat="false" ht="15" hidden="false" customHeight="true" outlineLevel="0" collapsed="false">
      <c r="A25" s="17" t="s">
        <v>343</v>
      </c>
      <c r="B25" s="17" t="s">
        <v>347</v>
      </c>
      <c r="C25" s="22"/>
      <c r="D25" s="22"/>
      <c r="E25" s="22"/>
      <c r="F25" s="19"/>
      <c r="G25" s="19"/>
      <c r="H25" s="34" t="str">
        <f aca="true">IF(G25="","",G25-TODAY())</f>
        <v/>
      </c>
      <c r="I25" s="17" t="str">
        <f aca="true">IF(G25="","Not filled",IF(G25&lt;TODAY(),"Expired",IF(G25-TODAY()&lt;=60,"Expiring soon","Current")))</f>
        <v>Not filled</v>
      </c>
      <c r="J25" s="22"/>
      <c r="K25" s="20" t="s">
        <v>195</v>
      </c>
      <c r="L25" s="22"/>
    </row>
    <row r="26" customFormat="false" ht="15" hidden="false" customHeight="true" outlineLevel="0" collapsed="false">
      <c r="A26" s="17" t="s">
        <v>343</v>
      </c>
      <c r="B26" s="17" t="s">
        <v>348</v>
      </c>
      <c r="C26" s="22"/>
      <c r="D26" s="22"/>
      <c r="E26" s="22"/>
      <c r="F26" s="19"/>
      <c r="G26" s="19"/>
      <c r="H26" s="34" t="str">
        <f aca="true">IF(G26="","",G26-TODAY())</f>
        <v/>
      </c>
      <c r="I26" s="17" t="str">
        <f aca="true">IF(G26="","Not filled",IF(G26&lt;TODAY(),"Expired",IF(G26-TODAY()&lt;=60,"Expiring soon","Current")))</f>
        <v>Not filled</v>
      </c>
      <c r="J26" s="22"/>
      <c r="K26" s="20" t="s">
        <v>80</v>
      </c>
      <c r="L26" s="22"/>
    </row>
    <row r="27" customFormat="false" ht="15" hidden="false" customHeight="true" outlineLevel="0" collapsed="false">
      <c r="A27" s="17" t="s">
        <v>343</v>
      </c>
      <c r="B27" s="17" t="s">
        <v>349</v>
      </c>
      <c r="C27" s="22"/>
      <c r="D27" s="22"/>
      <c r="E27" s="22"/>
      <c r="F27" s="19"/>
      <c r="G27" s="19"/>
      <c r="H27" s="34" t="str">
        <f aca="true">IF(G27="","",G27-TODAY())</f>
        <v/>
      </c>
      <c r="I27" s="17" t="str">
        <f aca="true">IF(G27="","Not filled",IF(G27&lt;TODAY(),"Expired",IF(G27-TODAY()&lt;=60,"Expiring soon","Current")))</f>
        <v>Not filled</v>
      </c>
      <c r="J27" s="22"/>
      <c r="K27" s="20" t="s">
        <v>59</v>
      </c>
      <c r="L27" s="22"/>
    </row>
    <row r="28" customFormat="false" ht="15" hidden="false" customHeight="true" outlineLevel="0" collapsed="false">
      <c r="A28" s="17" t="s">
        <v>343</v>
      </c>
      <c r="B28" s="17" t="s">
        <v>350</v>
      </c>
      <c r="C28" s="22"/>
      <c r="D28" s="22"/>
      <c r="E28" s="22"/>
      <c r="F28" s="19"/>
      <c r="G28" s="19"/>
      <c r="H28" s="34" t="str">
        <f aca="true">IF(G28="","",G28-TODAY())</f>
        <v/>
      </c>
      <c r="I28" s="17" t="str">
        <f aca="true">IF(G28="","Not filled",IF(G28&lt;TODAY(),"Expired",IF(G28-TODAY()&lt;=60,"Expiring soon","Current")))</f>
        <v>Not filled</v>
      </c>
      <c r="J28" s="22"/>
      <c r="K28" s="20" t="s">
        <v>53</v>
      </c>
      <c r="L28" s="22"/>
    </row>
    <row r="29" customFormat="false" ht="15" hidden="false" customHeight="true" outlineLevel="0" collapsed="false">
      <c r="A29" s="17" t="s">
        <v>343</v>
      </c>
      <c r="B29" s="17" t="s">
        <v>351</v>
      </c>
      <c r="C29" s="22"/>
      <c r="D29" s="22"/>
      <c r="E29" s="22"/>
      <c r="F29" s="19"/>
      <c r="G29" s="19"/>
      <c r="H29" s="34" t="str">
        <f aca="true">IF(G29="","",G29-TODAY())</f>
        <v/>
      </c>
      <c r="I29" s="17" t="str">
        <f aca="true">IF(G29="","Not filled",IF(G29&lt;TODAY(),"Expired",IF(G29-TODAY()&lt;=60,"Expiring soon","Current")))</f>
        <v>Not filled</v>
      </c>
      <c r="J29" s="22"/>
      <c r="K29" s="20" t="s">
        <v>80</v>
      </c>
      <c r="L29" s="22"/>
    </row>
    <row r="30" customFormat="false" ht="15" hidden="false" customHeight="true" outlineLevel="0" collapsed="false">
      <c r="A30" s="17" t="s">
        <v>343</v>
      </c>
      <c r="B30" s="17" t="s">
        <v>352</v>
      </c>
      <c r="C30" s="22"/>
      <c r="D30" s="22"/>
      <c r="E30" s="22"/>
      <c r="F30" s="19"/>
      <c r="G30" s="19"/>
      <c r="H30" s="34" t="str">
        <f aca="true">IF(G30="","",G30-TODAY())</f>
        <v/>
      </c>
      <c r="I30" s="17" t="str">
        <f aca="true">IF(G30="","Not filled",IF(G30&lt;TODAY(),"Expired",IF(G30-TODAY()&lt;=60,"Expiring soon","Current")))</f>
        <v>Not filled</v>
      </c>
      <c r="J30" s="22"/>
      <c r="K30" s="20" t="s">
        <v>59</v>
      </c>
      <c r="L30" s="22"/>
    </row>
    <row r="31" customFormat="false" ht="15" hidden="false" customHeight="true" outlineLevel="0" collapsed="false">
      <c r="A31" s="17" t="s">
        <v>343</v>
      </c>
      <c r="B31" s="17" t="s">
        <v>353</v>
      </c>
      <c r="C31" s="22"/>
      <c r="D31" s="22"/>
      <c r="E31" s="22"/>
      <c r="F31" s="19"/>
      <c r="G31" s="19"/>
      <c r="H31" s="34" t="str">
        <f aca="true">IF(G31="","",G31-TODAY())</f>
        <v/>
      </c>
      <c r="I31" s="17" t="str">
        <f aca="true">IF(G31="","Not filled",IF(G31&lt;TODAY(),"Expired",IF(G31-TODAY()&lt;=60,"Expiring soon","Current")))</f>
        <v>Not filled</v>
      </c>
      <c r="J31" s="22"/>
      <c r="K31" s="20" t="s">
        <v>59</v>
      </c>
      <c r="L31" s="22"/>
    </row>
    <row r="32" customFormat="false" ht="15" hidden="false" customHeight="true" outlineLevel="0" collapsed="false">
      <c r="A32" s="17" t="s">
        <v>343</v>
      </c>
      <c r="B32" s="17" t="s">
        <v>354</v>
      </c>
      <c r="C32" s="22"/>
      <c r="D32" s="22"/>
      <c r="E32" s="22"/>
      <c r="F32" s="19"/>
      <c r="G32" s="19"/>
      <c r="H32" s="34" t="str">
        <f aca="true">IF(G32="","",G32-TODAY())</f>
        <v/>
      </c>
      <c r="I32" s="17" t="str">
        <f aca="true">IF(G32="","Not filled",IF(G32&lt;TODAY(),"Expired",IF(G32-TODAY()&lt;=60,"Expiring soon","Current")))</f>
        <v>Not filled</v>
      </c>
      <c r="J32" s="22"/>
      <c r="K32" s="20" t="s">
        <v>59</v>
      </c>
      <c r="L32" s="22"/>
    </row>
    <row r="33" customFormat="false" ht="15" hidden="false" customHeight="true" outlineLevel="0" collapsed="false">
      <c r="A33" s="17" t="s">
        <v>343</v>
      </c>
      <c r="B33" s="17" t="s">
        <v>355</v>
      </c>
      <c r="C33" s="22"/>
      <c r="D33" s="22"/>
      <c r="E33" s="22"/>
      <c r="F33" s="19"/>
      <c r="G33" s="19"/>
      <c r="H33" s="34" t="str">
        <f aca="true">IF(G33="","",G33-TODAY())</f>
        <v/>
      </c>
      <c r="I33" s="17" t="str">
        <f aca="true">IF(G33="","Not filled",IF(G33&lt;TODAY(),"Expired",IF(G33-TODAY()&lt;=60,"Expiring soon","Current")))</f>
        <v>Not filled</v>
      </c>
      <c r="J33" s="22"/>
      <c r="K33" s="20" t="s">
        <v>53</v>
      </c>
      <c r="L33" s="22"/>
    </row>
    <row r="34" customFormat="false" ht="15" hidden="false" customHeight="true" outlineLevel="0" collapsed="false">
      <c r="A34" s="17" t="s">
        <v>211</v>
      </c>
      <c r="B34" s="17" t="s">
        <v>356</v>
      </c>
      <c r="C34" s="22"/>
      <c r="D34" s="22"/>
      <c r="E34" s="22"/>
      <c r="F34" s="19"/>
      <c r="G34" s="19"/>
      <c r="H34" s="34" t="str">
        <f aca="true">IF(G34="","",G34-TODAY())</f>
        <v/>
      </c>
      <c r="I34" s="17" t="str">
        <f aca="true">IF(G34="","Not filled",IF(G34&lt;TODAY(),"Expired",IF(G34-TODAY()&lt;=60,"Expiring soon","Current")))</f>
        <v>Not filled</v>
      </c>
      <c r="J34" s="22"/>
      <c r="K34" s="20" t="s">
        <v>59</v>
      </c>
      <c r="L34" s="22"/>
    </row>
    <row r="35" customFormat="false" ht="15" hidden="false" customHeight="true" outlineLevel="0" collapsed="false">
      <c r="A35" s="17" t="s">
        <v>211</v>
      </c>
      <c r="B35" s="17" t="s">
        <v>357</v>
      </c>
      <c r="C35" s="22"/>
      <c r="D35" s="22"/>
      <c r="E35" s="22"/>
      <c r="F35" s="19"/>
      <c r="G35" s="19"/>
      <c r="H35" s="34" t="str">
        <f aca="true">IF(G35="","",G35-TODAY())</f>
        <v/>
      </c>
      <c r="I35" s="17" t="str">
        <f aca="true">IF(G35="","Not filled",IF(G35&lt;TODAY(),"Expired",IF(G35-TODAY()&lt;=60,"Expiring soon","Current")))</f>
        <v>Not filled</v>
      </c>
      <c r="J35" s="22"/>
      <c r="K35" s="20" t="s">
        <v>195</v>
      </c>
      <c r="L35" s="22"/>
    </row>
    <row r="36" customFormat="false" ht="15" hidden="false" customHeight="true" outlineLevel="0" collapsed="false">
      <c r="A36" s="17" t="s">
        <v>211</v>
      </c>
      <c r="B36" s="17" t="s">
        <v>358</v>
      </c>
      <c r="C36" s="22"/>
      <c r="D36" s="22"/>
      <c r="E36" s="22"/>
      <c r="F36" s="19"/>
      <c r="G36" s="19"/>
      <c r="H36" s="34" t="str">
        <f aca="true">IF(G36="","",G36-TODAY())</f>
        <v/>
      </c>
      <c r="I36" s="17" t="str">
        <f aca="true">IF(G36="","Not filled",IF(G36&lt;TODAY(),"Expired",IF(G36-TODAY()&lt;=60,"Expiring soon","Current")))</f>
        <v>Not filled</v>
      </c>
      <c r="J36" s="22"/>
      <c r="K36" s="20" t="s">
        <v>59</v>
      </c>
      <c r="L36" s="22"/>
    </row>
    <row r="37" customFormat="false" ht="15" hidden="false" customHeight="true" outlineLevel="0" collapsed="false">
      <c r="A37" s="17" t="s">
        <v>359</v>
      </c>
      <c r="B37" s="17" t="s">
        <v>360</v>
      </c>
      <c r="C37" s="22"/>
      <c r="D37" s="22"/>
      <c r="E37" s="22"/>
      <c r="F37" s="19"/>
      <c r="G37" s="19"/>
      <c r="H37" s="34" t="str">
        <f aca="true">IF(G37="","",G37-TODAY())</f>
        <v/>
      </c>
      <c r="I37" s="17" t="str">
        <f aca="true">IF(G37="","Not filled",IF(G37&lt;TODAY(),"Expired",IF(G37-TODAY()&lt;=60,"Expiring soon","Current")))</f>
        <v>Not filled</v>
      </c>
      <c r="J37" s="22"/>
      <c r="K37" s="20" t="s">
        <v>195</v>
      </c>
      <c r="L37" s="22"/>
    </row>
    <row r="38" customFormat="false" ht="23.25" hidden="false" customHeight="true" outlineLevel="0" collapsed="false">
      <c r="A38" s="17" t="s">
        <v>359</v>
      </c>
      <c r="B38" s="17" t="s">
        <v>361</v>
      </c>
      <c r="C38" s="22"/>
      <c r="D38" s="22"/>
      <c r="E38" s="22"/>
      <c r="F38" s="19"/>
      <c r="G38" s="19"/>
      <c r="H38" s="34" t="str">
        <f aca="true">IF(G38="","",G38-TODAY())</f>
        <v/>
      </c>
      <c r="I38" s="17" t="str">
        <f aca="true">IF(G38="","Not filled",IF(G38&lt;TODAY(),"Expired",IF(G38-TODAY()&lt;=60,"Expiring soon","Current")))</f>
        <v>Not filled</v>
      </c>
      <c r="J38" s="22"/>
      <c r="K38" s="20" t="s">
        <v>59</v>
      </c>
      <c r="L38" s="22"/>
    </row>
    <row r="39" customFormat="false" ht="23.25" hidden="false" customHeight="true" outlineLevel="0" collapsed="false">
      <c r="A39" s="17" t="s">
        <v>359</v>
      </c>
      <c r="B39" s="17" t="s">
        <v>362</v>
      </c>
      <c r="C39" s="22"/>
      <c r="D39" s="22"/>
      <c r="E39" s="22"/>
      <c r="F39" s="19"/>
      <c r="G39" s="19"/>
      <c r="H39" s="34" t="str">
        <f aca="true">IF(G39="","",G39-TODAY())</f>
        <v/>
      </c>
      <c r="I39" s="17" t="str">
        <f aca="true">IF(G39="","Not filled",IF(G39&lt;TODAY(),"Expired",IF(G39-TODAY()&lt;=60,"Expiring soon","Current")))</f>
        <v>Not filled</v>
      </c>
      <c r="J39" s="22"/>
      <c r="K39" s="20" t="s">
        <v>59</v>
      </c>
      <c r="L39" s="22"/>
    </row>
    <row r="40" customFormat="false" ht="15" hidden="false" customHeight="true" outlineLevel="0" collapsed="false">
      <c r="A40" s="17" t="s">
        <v>363</v>
      </c>
      <c r="B40" s="22"/>
      <c r="C40" s="22"/>
      <c r="D40" s="22"/>
      <c r="E40" s="22"/>
      <c r="F40" s="19"/>
      <c r="G40" s="19"/>
      <c r="H40" s="34" t="str">
        <f aca="true">IF(G40="","",G40-TODAY())</f>
        <v/>
      </c>
      <c r="I40" s="17" t="str">
        <f aca="true">IF(G40="","Not filled",IF(G40&lt;TODAY(),"Expired",IF(G40-TODAY()&lt;=60,"Expiring soon","Current")))</f>
        <v>Not filled</v>
      </c>
      <c r="J40" s="22"/>
      <c r="K40" s="20"/>
      <c r="L40" s="22"/>
    </row>
    <row r="41" customFormat="false" ht="15" hidden="false" customHeight="true" outlineLevel="0" collapsed="false">
      <c r="A41" s="17" t="s">
        <v>363</v>
      </c>
      <c r="B41" s="22"/>
      <c r="C41" s="22"/>
      <c r="D41" s="22"/>
      <c r="E41" s="22"/>
      <c r="F41" s="19"/>
      <c r="G41" s="19"/>
      <c r="H41" s="34" t="str">
        <f aca="true">IF(G41="","",G41-TODAY())</f>
        <v/>
      </c>
      <c r="I41" s="17" t="str">
        <f aca="true">IF(G41="","Not filled",IF(G41&lt;TODAY(),"Expired",IF(G41-TODAY()&lt;=60,"Expiring soon","Current")))</f>
        <v>Not filled</v>
      </c>
      <c r="J41" s="22"/>
      <c r="K41" s="20"/>
      <c r="L41" s="22"/>
    </row>
    <row r="42" customFormat="false" ht="15" hidden="false" customHeight="true" outlineLevel="0" collapsed="false">
      <c r="A42" s="17" t="s">
        <v>363</v>
      </c>
      <c r="B42" s="22"/>
      <c r="C42" s="22"/>
      <c r="D42" s="22"/>
      <c r="E42" s="22"/>
      <c r="F42" s="19"/>
      <c r="G42" s="19"/>
      <c r="H42" s="34" t="str">
        <f aca="true">IF(G42="","",G42-TODAY())</f>
        <v/>
      </c>
      <c r="I42" s="17" t="str">
        <f aca="true">IF(G42="","Not filled",IF(G42&lt;TODAY(),"Expired",IF(G42-TODAY()&lt;=60,"Expiring soon","Current")))</f>
        <v>Not filled</v>
      </c>
      <c r="J42" s="22"/>
      <c r="K42" s="20"/>
      <c r="L42" s="22"/>
    </row>
    <row r="43" customFormat="false" ht="15" hidden="false" customHeight="true" outlineLevel="0" collapsed="false">
      <c r="A43" s="17" t="s">
        <v>363</v>
      </c>
      <c r="B43" s="22"/>
      <c r="C43" s="22"/>
      <c r="D43" s="22"/>
      <c r="E43" s="22"/>
      <c r="F43" s="19"/>
      <c r="G43" s="19"/>
      <c r="H43" s="34" t="str">
        <f aca="true">IF(G43="","",G43-TODAY())</f>
        <v/>
      </c>
      <c r="I43" s="17" t="str">
        <f aca="true">IF(G43="","Not filled",IF(G43&lt;TODAY(),"Expired",IF(G43-TODAY()&lt;=60,"Expiring soon","Current")))</f>
        <v>Not filled</v>
      </c>
      <c r="J43" s="22"/>
      <c r="K43" s="20"/>
      <c r="L43" s="22"/>
    </row>
    <row r="44" customFormat="false" ht="15" hidden="false" customHeight="true" outlineLevel="0" collapsed="false">
      <c r="A44" s="17" t="s">
        <v>363</v>
      </c>
      <c r="B44" s="22"/>
      <c r="C44" s="22"/>
      <c r="D44" s="22"/>
      <c r="E44" s="22"/>
      <c r="F44" s="19"/>
      <c r="G44" s="19"/>
      <c r="H44" s="34" t="str">
        <f aca="true">IF(G44="","",G44-TODAY())</f>
        <v/>
      </c>
      <c r="I44" s="17" t="str">
        <f aca="true">IF(G44="","Not filled",IF(G44&lt;TODAY(),"Expired",IF(G44-TODAY()&lt;=60,"Expiring soon","Current")))</f>
        <v>Not filled</v>
      </c>
      <c r="J44" s="22"/>
      <c r="K44" s="20"/>
      <c r="L44" s="22"/>
    </row>
  </sheetData>
  <autoFilter ref="A3:L44"/>
  <conditionalFormatting sqref="I5:I44">
    <cfRule type="expression" priority="2" aboveAverage="0" equalAverage="0" bottom="0" percent="0" rank="0" text="" dxfId="11">
      <formula>$I5="Expired"</formula>
    </cfRule>
    <cfRule type="expression" priority="3" aboveAverage="0" equalAverage="0" bottom="0" percent="0" rank="0" text="" dxfId="12">
      <formula>$I5="Expiring soon"</formula>
    </cfRule>
    <cfRule type="expression" priority="4" aboveAverage="0" equalAverage="0" bottom="0" percent="0" rank="0" text="" dxfId="13">
      <formula>$I5="Current"</formula>
    </cfRule>
    <cfRule type="expression" priority="5" aboveAverage="0" equalAverage="0" bottom="0" percent="0" rank="0" text="" dxfId="14">
      <formula>$I5="Not filled"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2026-10-05T14:11:54Z</dcterms:created>
  <dc:creator>openpyxl</dc:creator>
  <dc:description/>
  <dc:language>en-US</dc:language>
  <cp:lastModifiedBy/>
  <dcterms:modified xsi:type="dcterms:W3CDTF">2026-10-11T11:29:32Z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